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1.2\zaisei\zaisei\HP掲載原稿\財政状況資料集\"/>
    </mc:Choice>
  </mc:AlternateContent>
  <bookViews>
    <workbookView xWindow="0" yWindow="0" windowWidth="28800" windowHeight="1221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63" i="12"/>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CO34" i="10" l="1"/>
  <c r="CO35" i="10" s="1"/>
  <c r="CO36" i="10" s="1"/>
</calcChain>
</file>

<file path=xl/sharedStrings.xml><?xml version="1.0" encoding="utf-8"?>
<sst xmlns="http://schemas.openxmlformats.org/spreadsheetml/2006/main" count="1055" uniqueCount="597">
  <si>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</si>
  <si>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</si>
  <si>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</si>
  <si>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</si>
  <si>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</si>
  <si>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</si>
  <si>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</si>
  <si>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</si>
  <si>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</si>
  <si>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</si>
  <si>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</si>
  <si>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</si>
  <si>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</si>
  <si>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</si>
  <si>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</si>
  <si>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</si>
  <si>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</si>
  <si>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</si>
  <si>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</si>
  <si>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</si>
  <si>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</si>
  <si>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</si>
  <si>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</si>
  <si>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</si>
  <si>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</si>
  <si>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</si>
  <si>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</si>
  <si>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</si>
  <si>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</si>
  <si>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</si>
  <si>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</si>
  <si>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</si>
  <si>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</si>
  <si>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</si>
  <si>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</si>
  <si>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</si>
  <si>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</si>
  <si>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</si>
  <si>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</si>
  <si>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</si>
  <si>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</si>
  <si>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</si>
  <si>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</si>
  <si>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</si>
  <si>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</si>
  <si>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</si>
  <si>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</si>
  <si>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</si>
  <si>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</si>
  <si>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</si>
  <si>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</si>
  <si>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</si>
  <si>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</si>
  <si>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</si>
  <si>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</si>
  <si>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</si>
  <si>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</si>
  <si>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</si>
  <si>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</si>
  <si>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</si>
  <si>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</si>
  <si>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</si>
  <si>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</si>
  <si>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</si>
  <si>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</si>
  <si>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</si>
  <si>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</si>
  <si>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</si>
  <si>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</si>
  <si>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</si>
  <si>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</si>
  <si>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</si>
  <si>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</si>
  <si>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</si>
  <si>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</si>
  <si>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</si>
  <si>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</si>
  <si>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</si>
  <si>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</si>
  <si>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</si>
  <si>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</si>
  <si>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</si>
  <si>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</si>
  <si>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</si>
  <si>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</si>
  <si>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</si>
  <si>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</si>
  <si>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</si>
  <si>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</si>
  <si>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</si>
  <si>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</si>
  <si>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</si>
  <si>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</si>
  <si>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</si>
  <si>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</si>
  <si>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</si>
  <si>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</si>
  <si>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</si>
  <si>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</si>
  <si>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</si>
  <si>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</si>
  <si>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</si>
  <si>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</si>
  <si>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</si>
  <si>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</si>
  <si>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</si>
  <si>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</si>
  <si>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</si>
  <si>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</si>
  <si>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</si>
  <si>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</si>
  <si>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</si>
  <si>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</si>
  <si>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</si>
  <si>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</si>
  <si>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</si>
  <si>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</si>
  <si>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</si>
  <si>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</si>
  <si>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</si>
  <si>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</si>
  <si>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</si>
  <si>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</si>
  <si>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</si>
  <si>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</si>
  <si>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</si>
  <si>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</si>
  <si>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</si>
  <si>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</si>
  <si>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</si>
  <si>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</si>
  <si>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</si>
  <si>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</si>
  <si>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</si>
  <si>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</si>
  <si>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</si>
  <si>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</si>
  <si>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</si>
  <si>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</si>
  <si>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</si>
  <si>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</si>
  <si>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</si>
  <si>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</si>
  <si>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</si>
  <si>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</si>
  <si>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</si>
  <si>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</si>
  <si>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</si>
  <si>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</si>
  <si>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</si>
  <si>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</si>
  <si>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</si>
  <si>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</si>
  <si>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</si>
  <si>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</si>
  <si>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</si>
  <si>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</si>
  <si>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</si>
  <si>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</si>
  <si>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</si>
  <si>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</si>
  <si>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</si>
  <si>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</si>
  <si>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</si>
  <si>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</si>
  <si>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</si>
  <si>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</si>
  <si>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</si>
  <si>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</si>
  <si>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</si>
  <si>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</si>
  <si>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</si>
  <si>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</si>
  <si>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</si>
  <si>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</si>
  <si>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</si>
  <si>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</si>
  <si>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</si>
  <si>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</si>
  <si>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</si>
  <si>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</si>
  <si>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</si>
  <si>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</si>
  <si>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</si>
  <si>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</si>
  <si>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</si>
  <si>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</si>
  <si>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</si>
  <si>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</si>
  <si>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</si>
  <si>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</si>
  <si>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</si>
  <si>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</si>
  <si>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</si>
  <si>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</si>
  <si>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</si>
  <si>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</si>
  <si>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</si>
  <si>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</si>
  <si>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</si>
  <si>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</si>
  <si>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</si>
  <si>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</si>
  <si>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</si>
  <si>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</si>
  <si>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北海道余市町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</si>
  <si>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</si>
  <si>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</si>
  <si>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</si>
  <si>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</si>
  <si>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</si>
  <si>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</si>
  <si>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</si>
  <si>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</si>
  <si>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</si>
  <si>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</si>
  <si>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</si>
  <si>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</si>
  <si>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</si>
  <si>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</si>
  <si>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</si>
  <si>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</si>
  <si>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</si>
  <si>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</si>
  <si>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</si>
  <si>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</si>
  <si>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</si>
  <si>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</si>
  <si>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</si>
  <si>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</si>
  <si>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</si>
  <si>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</si>
  <si>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</si>
  <si>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</si>
  <si>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</si>
  <si>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</si>
  <si>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</si>
  <si>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</si>
  <si>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</si>
  <si>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</si>
  <si>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</si>
  <si>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</si>
  <si>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</si>
  <si>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</si>
  <si>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</si>
  <si>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</si>
  <si>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</si>
  <si>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</si>
  <si>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</si>
  <si>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</si>
  <si>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</si>
  <si>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</si>
  <si>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</si>
  <si>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</si>
  <si>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</si>
  <si>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</si>
  <si>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</si>
  <si>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</si>
  <si>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</si>
  <si>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</si>
  <si>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</si>
  <si>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</si>
  <si>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</si>
  <si>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</si>
  <si>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</si>
  <si>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</si>
  <si>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</si>
  <si>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</si>
  <si>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</si>
  <si>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</si>
  <si>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</si>
  <si>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</si>
  <si>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</si>
  <si>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</si>
  <si>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</si>
  <si>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</si>
  <si>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</si>
  <si>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</si>
  <si>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</si>
  <si>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</si>
  <si>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</si>
  <si>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</si>
  <si>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</si>
  <si>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</si>
  <si>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</si>
  <si>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</si>
  <si>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</si>
  <si>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</si>
  <si>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</si>
  <si>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</si>
  <si>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</si>
  <si>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</si>
  <si>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</si>
  <si>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</si>
  <si>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</si>
  <si>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</si>
  <si>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</si>
  <si>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</si>
  <si>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</si>
  <si>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</si>
  <si>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</si>
  <si>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</si>
  <si>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</si>
  <si>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</si>
  <si>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</si>
  <si>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</si>
  <si>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</si>
  <si>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</si>
  <si>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</si>
  <si>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</si>
  <si>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</si>
  <si>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</si>
  <si>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</si>
  <si>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</si>
  <si>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</si>
  <si>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</si>
  <si>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</si>
  <si>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</si>
  <si>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</si>
  <si>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</si>
  <si>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</si>
  <si>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</si>
  <si>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</si>
  <si>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</si>
  <si>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</si>
  <si>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</si>
  <si>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</si>
  <si>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</si>
  <si>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</si>
  <si>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</si>
  <si>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</si>
  <si>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</si>
  <si>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</si>
  <si>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</si>
  <si>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</si>
  <si>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</si>
  <si>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</si>
  <si>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</si>
  <si>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</si>
  <si>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</si>
  <si>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</si>
  <si>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</si>
  <si>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</si>
  <si>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</si>
  <si>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</si>
  <si>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</si>
  <si>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</si>
  <si>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</si>
  <si>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</si>
  <si>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</si>
  <si>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</si>
  <si>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</si>
  <si>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</si>
  <si>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</si>
  <si>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</si>
  <si>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北海道余市町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</si>
  <si>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</si>
  <si>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</si>
  <si>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</si>
  <si>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</si>
  <si>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</si>
  <si>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</si>
  <si>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</si>
  <si>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</si>
  <si>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</si>
  <si>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</si>
  <si>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</si>
  <si>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</si>
  <si>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</si>
  <si>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</si>
  <si>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</si>
  <si>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</si>
  <si>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</si>
  <si>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</si>
  <si>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</si>
  <si>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</si>
  <si>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</si>
  <si>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</si>
  <si>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</si>
  <si>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</si>
  <si>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</si>
  <si>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</si>
  <si>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</si>
  <si>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</si>
  <si>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</si>
  <si>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</si>
  <si>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</si>
  <si>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</si>
  <si>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</si>
  <si>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</si>
  <si>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</si>
  <si>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</si>
  <si>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</si>
  <si>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</si>
  <si>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</si>
  <si>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</si>
  <si>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</si>
  <si>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</si>
  <si>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</si>
  <si>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</si>
  <si>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</si>
  <si>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</si>
  <si>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</si>
  <si>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</si>
  <si>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</si>
  <si>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</si>
  <si>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</si>
  <si>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</si>
  <si>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</si>
  <si>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</si>
  <si>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</si>
  <si>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</si>
  <si>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</si>
  <si>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</si>
  <si>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</si>
  <si>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</si>
  <si>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</si>
  <si>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</si>
  <si>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</si>
  <si>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</si>
  <si>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</si>
  <si>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</si>
  <si>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</si>
  <si>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</si>
  <si>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</si>
  <si>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</si>
  <si>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</si>
  <si>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</si>
  <si>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</si>
  <si>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</si>
  <si>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</si>
  <si>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</si>
  <si>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</si>
  <si>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</si>
  <si>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</si>
  <si>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</si>
  <si>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</si>
  <si>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</si>
  <si>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</si>
  <si>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</si>
  <si>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</si>
  <si>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</si>
  <si>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</si>
  <si>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</si>
  <si>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</si>
  <si>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</si>
  <si>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</si>
  <si>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</si>
  <si>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</si>
  <si>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</si>
  <si>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</si>
  <si>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</si>
  <si>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</si>
  <si>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</si>
  <si>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</si>
  <si>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</si>
  <si>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</si>
  <si>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余市町公共下水道特別会計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</si>
  <si>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</si>
  <si>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</si>
  <si>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余市町水道事業会計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</si>
  <si>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</si>
  <si>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余市町介護保険特別会計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</si>
  <si>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</si>
  <si>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</si>
  <si>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</si>
  <si>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</si>
  <si>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</si>
  <si>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</si>
  <si>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</si>
  <si>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</si>
  <si>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</si>
  <si>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</si>
  <si>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</si>
  <si>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</si>
  <si>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</si>
  <si>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</si>
  <si>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</si>
  <si>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</si>
  <si>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</si>
  <si>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</si>
  <si>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</si>
  <si>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</si>
  <si>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</si>
  <si>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</si>
  <si>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</si>
  <si>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</si>
  <si>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</si>
  <si>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</si>
  <si>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</si>
  <si>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</si>
  <si>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</si>
  <si>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</si>
  <si>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</si>
  <si>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</si>
  <si>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</si>
  <si>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</si>
  <si>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</si>
  <si>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</si>
  <si>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</si>
  <si>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</si>
  <si>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</si>
  <si>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</si>
  <si>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</si>
  <si>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</si>
  <si>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</si>
  <si>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</si>
  <si>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</si>
  <si>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</si>
  <si>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</si>
  <si>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</si>
  <si>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</si>
  <si>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</si>
  <si>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</si>
  <si>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</si>
  <si>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</si>
  <si>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</si>
  <si>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</si>
  <si>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</si>
  <si>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</si>
  <si>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</si>
  <si>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</si>
  <si>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</si>
  <si>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</si>
  <si>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</si>
  <si>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</si>
  <si>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</si>
  <si>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</si>
  <si>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</si>
  <si>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</si>
  <si>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</si>
  <si>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</si>
  <si>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</si>
  <si>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</si>
  <si>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</si>
  <si>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</si>
  <si>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</si>
  <si>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</si>
  <si>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</si>
  <si>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</si>
  <si>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</si>
  <si>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</si>
  <si>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</si>
  <si>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</si>
  <si>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</si>
  <si>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</si>
  <si>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</si>
  <si>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</si>
  <si>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</si>
  <si>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</si>
  <si>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</si>
  <si>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</si>
  <si>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</si>
  <si>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</si>
  <si>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</si>
  <si>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0.57</t>
  </si>
  <si>
    <t>▲ 1.89</t>
  </si>
  <si>
    <t>▲ 2.65</t>
  </si>
  <si>
    <t>余市町国民健康保険特別会計</t>
  </si>
  <si>
    <t>▲ 0.21</t>
  </si>
  <si>
    <t>▲ 2.29</t>
  </si>
  <si>
    <t>▲ 2.04</t>
  </si>
  <si>
    <t>▲ 1.71</t>
  </si>
  <si>
    <t>余市町水道事業会計</t>
  </si>
  <si>
    <t>一般会計</t>
  </si>
  <si>
    <t>余市町介護保険特別会計</t>
  </si>
  <si>
    <t>余市町公共下水道特別会計</t>
  </si>
  <si>
    <t>余市町後期高齢者医療特別会計</t>
  </si>
  <si>
    <t>その他会計（赤字）</t>
  </si>
  <si>
    <t>その他会計（黒字）</t>
  </si>
  <si>
    <t>余市振興公社</t>
    <rPh sb="0" eb="1">
      <t>ヨ</t>
    </rPh>
    <rPh sb="1" eb="2">
      <t>イチ</t>
    </rPh>
    <rPh sb="2" eb="4">
      <t>シンコウ</t>
    </rPh>
    <rPh sb="4" eb="6">
      <t>コウシャ</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</si>
  <si>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</si>
  <si>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</si>
  <si>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</si>
  <si>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</si>
  <si>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</si>
  <si>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</si>
  <si>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</si>
  <si>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</si>
  <si>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</si>
  <si>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</si>
  <si>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</si>
  <si>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</si>
  <si>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</si>
  <si>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</si>
  <si>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</si>
  <si>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</si>
  <si>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</si>
  <si>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</si>
  <si>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</si>
  <si>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</si>
  <si>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</si>
  <si>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</si>
  <si>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</si>
  <si>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</si>
  <si>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</si>
  <si>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　将来負担比率、実質公債費比率ともに類似団体と比べ高い水準にあるが、平成19年度から平成25年度まで実施した財政再建推進プランに基づく新規発行地方債の抑制などにより、両指標とも改善傾向にある。今後も数値の低下が見込まれるが、これまでどおり適正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</si>
</sst>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c:ext xmlns:c16="http://schemas.microsoft.com/office/drawing/2014/chart" uri="{C3380CC4-5D6E-409C-BE32-E72D297353CC}">
              <c16:uniqueId val="{00000000-F455-40F9-BCFA-6D99F97663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16806</c:v>
                </c:pt>
                <c:pt idx="1">
                  <c:v>15696</c:v>
                </c:pt>
                <c:pt idx="2">
                  <c:v>30020</c:v>
                </c:pt>
                <c:pt idx="3">
                  <c:v>19891</c:v>
                </c:pt>
                <c:pt idx="4">
                  <c:v>15121</c:v>
                </c:pt>
              </c:numCache>
            </c:numRef>
          </c:val>
          <c:smooth val="0"/>
          <c:extLst>
            <c:ext xmlns:c16="http://schemas.microsoft.com/office/drawing/2014/chart" uri="{C3380CC4-5D6E-409C-BE32-E72D297353CC}">
              <c16:uniqueId val="{00000001-F455-40F9-BCFA-6D99F97663AE}"/>
            </c:ext>
          </c:extLst>
        </c:ser>
        <c:dLbls>
          <c:showLegendKey val="0"/>
          <c:showVal val="0"/>
          <c:showCatName val="0"/>
          <c:showSerName val="0"/>
          <c:showPercent val="0"/>
          <c:showBubbleSize val="0"/>
        </c:dLbls>
        <c:marker val="1"/>
        <c:smooth val="0"/>
        <c:axId val="405855848"/>
        <c:axId val="405856240"/>
      </c:lineChart>
      <c:catAx>
        <c:axId val="405855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856240"/>
        <c:crosses val="autoZero"/>
        <c:auto val="1"/>
        <c:lblAlgn val="ctr"/>
        <c:lblOffset val="100"/>
        <c:tickLblSkip val="1"/>
        <c:tickMarkSkip val="1"/>
        <c:noMultiLvlLbl val="0"/>
      </c:catAx>
      <c:valAx>
        <c:axId val="4058562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855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5.23</c:v>
                </c:pt>
                <c:pt idx="1">
                  <c:v>5.1100000000000003</c:v>
                </c:pt>
                <c:pt idx="2">
                  <c:v>5.13</c:v>
                </c:pt>
                <c:pt idx="3">
                  <c:v>5.22</c:v>
                </c:pt>
                <c:pt idx="4">
                  <c:v>2.63</c:v>
                </c:pt>
              </c:numCache>
            </c:numRef>
          </c:val>
          <c:extLst>
            <c:ext xmlns:c16="http://schemas.microsoft.com/office/drawing/2014/chart" uri="{C3380CC4-5D6E-409C-BE32-E72D297353CC}">
              <c16:uniqueId val="{00000000-C1C5-4A72-A428-6F9D413FA7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8.8699999999999992</c:v>
                </c:pt>
                <c:pt idx="1">
                  <c:v>7.33</c:v>
                </c:pt>
                <c:pt idx="2">
                  <c:v>7.71</c:v>
                </c:pt>
                <c:pt idx="3">
                  <c:v>9</c:v>
                </c:pt>
                <c:pt idx="4">
                  <c:v>9.09</c:v>
                </c:pt>
              </c:numCache>
            </c:numRef>
          </c:val>
          <c:extLst>
            <c:ext xmlns:c16="http://schemas.microsoft.com/office/drawing/2014/chart" uri="{C3380CC4-5D6E-409C-BE32-E72D297353CC}">
              <c16:uniqueId val="{00000001-C1C5-4A72-A428-6F9D413FA759}"/>
            </c:ext>
          </c:extLst>
        </c:ser>
        <c:dLbls>
          <c:showLegendKey val="0"/>
          <c:showVal val="0"/>
          <c:showCatName val="0"/>
          <c:showSerName val="0"/>
          <c:showPercent val="0"/>
          <c:showBubbleSize val="0"/>
        </c:dLbls>
        <c:gapWidth val="250"/>
        <c:overlap val="100"/>
        <c:axId val="133018296"/>
        <c:axId val="13301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-1.89</c:v>
                </c:pt>
                <c:pt idx="2">
                  <c:v>0.62</c:v>
                </c:pt>
                <c:pt idx="3">
                  <c:v>1.25</c:v>
                </c:pt>
                <c:pt idx="4">
                  <c:v>-2.65</c:v>
                </c:pt>
              </c:numCache>
            </c:numRef>
          </c:val>
          <c:smooth val="0"/>
          <c:extLst>
            <c:ext xmlns:c16="http://schemas.microsoft.com/office/drawing/2014/chart" uri="{C3380CC4-5D6E-409C-BE32-E72D297353CC}">
              <c16:uniqueId val="{00000002-C1C5-4A72-A428-6F9D413FA759}"/>
            </c:ext>
          </c:extLst>
        </c:ser>
        <c:dLbls>
          <c:showLegendKey val="0"/>
          <c:showVal val="0"/>
          <c:showCatName val="0"/>
          <c:showSerName val="0"/>
          <c:showPercent val="0"/>
          <c:showBubbleSize val="0"/>
        </c:dLbls>
        <c:marker val="1"/>
        <c:smooth val="0"/>
        <c:axId val="133018296"/>
        <c:axId val="133018688"/>
      </c:lineChart>
      <c:catAx>
        <c:axId val="13301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18688"/>
        <c:crosses val="autoZero"/>
        <c:auto val="1"/>
        <c:lblAlgn val="ctr"/>
        <c:lblOffset val="100"/>
        <c:tickLblSkip val="1"/>
        <c:tickMarkSkip val="1"/>
        <c:noMultiLvlLbl val="0"/>
      </c:catAx>
      <c:valAx>
        <c:axId val="1330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18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8D-46D4-ABC0-8DCA8AE7F0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8D-46D4-ABC0-8DCA8AE7F0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8D-46D4-ABC0-8DCA8AE7F0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8D-46D4-ABC0-8DCA8AE7F01E}"/>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8D-46D4-ABC0-8DCA8AE7F01E}"/>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c:v>
                </c:pt>
                <c:pt idx="2">
                  <c:v>#N/A</c:v>
                </c:pt>
                <c:pt idx="3">
                  <c:v>2.06</c:v>
                </c:pt>
                <c:pt idx="4">
                  <c:v>#N/A</c:v>
                </c:pt>
                <c:pt idx="5">
                  <c:v>2.35</c:v>
                </c:pt>
                <c:pt idx="6">
                  <c:v>#N/A</c:v>
                </c:pt>
                <c:pt idx="7">
                  <c:v>0.64</c:v>
                </c:pt>
                <c:pt idx="8">
                  <c:v>#N/A</c:v>
                </c:pt>
                <c:pt idx="9">
                  <c:v>0.39</c:v>
                </c:pt>
              </c:numCache>
            </c:numRef>
          </c:val>
          <c:extLst>
            <c:ext xmlns:c16="http://schemas.microsoft.com/office/drawing/2014/chart" uri="{C3380CC4-5D6E-409C-BE32-E72D297353CC}">
              <c16:uniqueId val="{00000005-9B8D-46D4-ABC0-8DCA8AE7F01E}"/>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1.21</c:v>
                </c:pt>
                <c:pt idx="4">
                  <c:v>#N/A</c:v>
                </c:pt>
                <c:pt idx="5">
                  <c:v>2.09</c:v>
                </c:pt>
                <c:pt idx="6">
                  <c:v>#N/A</c:v>
                </c:pt>
                <c:pt idx="7">
                  <c:v>1.81</c:v>
                </c:pt>
                <c:pt idx="8">
                  <c:v>#N/A</c:v>
                </c:pt>
                <c:pt idx="9">
                  <c:v>0.95</c:v>
                </c:pt>
              </c:numCache>
            </c:numRef>
          </c:val>
          <c:extLst>
            <c:ext xmlns:c16="http://schemas.microsoft.com/office/drawing/2014/chart" uri="{C3380CC4-5D6E-409C-BE32-E72D297353CC}">
              <c16:uniqueId val="{00000006-9B8D-46D4-ABC0-8DCA8AE7F01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5.23</c:v>
                </c:pt>
                <c:pt idx="2">
                  <c:v>#N/A</c:v>
                </c:pt>
                <c:pt idx="3">
                  <c:v>5.1100000000000003</c:v>
                </c:pt>
                <c:pt idx="4">
                  <c:v>#N/A</c:v>
                </c:pt>
                <c:pt idx="5">
                  <c:v>5.12</c:v>
                </c:pt>
                <c:pt idx="6">
                  <c:v>#N/A</c:v>
                </c:pt>
                <c:pt idx="7">
                  <c:v>5.22</c:v>
                </c:pt>
                <c:pt idx="8">
                  <c:v>#N/A</c:v>
                </c:pt>
                <c:pt idx="9">
                  <c:v>2.63</c:v>
                </c:pt>
              </c:numCache>
            </c:numRef>
          </c:val>
          <c:extLst>
            <c:ext xmlns:c16="http://schemas.microsoft.com/office/drawing/2014/chart" uri="{C3380CC4-5D6E-409C-BE32-E72D297353CC}">
              <c16:uniqueId val="{00000007-9B8D-46D4-ABC0-8DCA8AE7F01E}"/>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5.57</c:v>
                </c:pt>
                <c:pt idx="2">
                  <c:v>#N/A</c:v>
                </c:pt>
                <c:pt idx="3">
                  <c:v>5.34</c:v>
                </c:pt>
                <c:pt idx="4">
                  <c:v>#N/A</c:v>
                </c:pt>
                <c:pt idx="5">
                  <c:v>4.4000000000000004</c:v>
                </c:pt>
                <c:pt idx="6">
                  <c:v>#N/A</c:v>
                </c:pt>
                <c:pt idx="7">
                  <c:v>5.04</c:v>
                </c:pt>
                <c:pt idx="8">
                  <c:v>#N/A</c:v>
                </c:pt>
                <c:pt idx="9">
                  <c:v>4.62</c:v>
                </c:pt>
              </c:numCache>
            </c:numRef>
          </c:val>
          <c:extLst>
            <c:ext xmlns:c16="http://schemas.microsoft.com/office/drawing/2014/chart" uri="{C3380CC4-5D6E-409C-BE32-E72D297353CC}">
              <c16:uniqueId val="{00000008-9B8D-46D4-ABC0-8DCA8AE7F01E}"/>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0.65</c:v>
                </c:pt>
                <c:pt idx="2">
                  <c:v>0.21</c:v>
                </c:pt>
                <c:pt idx="3">
                  <c:v>#N/A</c:v>
                </c:pt>
                <c:pt idx="4">
                  <c:v>2.29</c:v>
                </c:pt>
                <c:pt idx="5">
                  <c:v>#N/A</c:v>
                </c:pt>
                <c:pt idx="6">
                  <c:v>2.04</c:v>
                </c:pt>
                <c:pt idx="7">
                  <c:v>#N/A</c:v>
                </c:pt>
                <c:pt idx="8">
                  <c:v>1.71</c:v>
                </c:pt>
                <c:pt idx="9">
                  <c:v>#N/A</c:v>
                </c:pt>
              </c:numCache>
            </c:numRef>
          </c:val>
          <c:extLst>
            <c:ext xmlns:c16="http://schemas.microsoft.com/office/drawing/2014/chart" uri="{C3380CC4-5D6E-409C-BE32-E72D297353CC}">
              <c16:uniqueId val="{00000009-9B8D-46D4-ABC0-8DCA8AE7F01E}"/>
            </c:ext>
          </c:extLst>
        </c:ser>
        <c:dLbls>
          <c:showLegendKey val="0"/>
          <c:showVal val="0"/>
          <c:showCatName val="0"/>
          <c:showSerName val="0"/>
          <c:showPercent val="0"/>
          <c:showBubbleSize val="0"/>
        </c:dLbls>
        <c:gapWidth val="150"/>
        <c:overlap val="100"/>
        <c:axId val="133019472"/>
        <c:axId val="404214728"/>
      </c:barChart>
      <c:catAx>
        <c:axId val="13301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14728"/>
        <c:crosses val="autoZero"/>
        <c:auto val="1"/>
        <c:lblAlgn val="ctr"/>
        <c:lblOffset val="100"/>
        <c:tickLblSkip val="1"/>
        <c:tickMarkSkip val="1"/>
        <c:noMultiLvlLbl val="0"/>
      </c:catAx>
      <c:valAx>
        <c:axId val="404214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19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1020</c:v>
                </c:pt>
                <c:pt idx="5">
                  <c:v>1052</c:v>
                </c:pt>
                <c:pt idx="8">
                  <c:v>1012</c:v>
                </c:pt>
                <c:pt idx="11">
                  <c:v>1050</c:v>
                </c:pt>
                <c:pt idx="14">
                  <c:v>980</c:v>
                </c:pt>
              </c:numCache>
            </c:numRef>
          </c:val>
          <c:extLst>
            <c:ext xmlns:c16="http://schemas.microsoft.com/office/drawing/2014/chart" uri="{C3380CC4-5D6E-409C-BE32-E72D297353CC}">
              <c16:uniqueId val="{00000000-6697-4F80-9B44-A4837AA392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97-4F80-9B44-A4837AA392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55</c:v>
                </c:pt>
                <c:pt idx="6">
                  <c:v>58</c:v>
                </c:pt>
                <c:pt idx="9">
                  <c:v>57</c:v>
                </c:pt>
                <c:pt idx="12">
                  <c:v>40</c:v>
                </c:pt>
              </c:numCache>
            </c:numRef>
          </c:val>
          <c:extLst>
            <c:ext xmlns:c16="http://schemas.microsoft.com/office/drawing/2014/chart" uri="{C3380CC4-5D6E-409C-BE32-E72D297353CC}">
              <c16:uniqueId val="{00000002-6697-4F80-9B44-A4837AA392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83</c:v>
                </c:pt>
                <c:pt idx="3">
                  <c:v>79</c:v>
                </c:pt>
                <c:pt idx="6">
                  <c:v>85</c:v>
                </c:pt>
                <c:pt idx="9">
                  <c:v>89</c:v>
                </c:pt>
                <c:pt idx="12">
                  <c:v>88</c:v>
                </c:pt>
              </c:numCache>
            </c:numRef>
          </c:val>
          <c:extLst>
            <c:ext xmlns:c16="http://schemas.microsoft.com/office/drawing/2014/chart" uri="{C3380CC4-5D6E-409C-BE32-E72D297353CC}">
              <c16:uniqueId val="{00000003-6697-4F80-9B44-A4837AA392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516</c:v>
                </c:pt>
                <c:pt idx="3">
                  <c:v>534</c:v>
                </c:pt>
                <c:pt idx="6">
                  <c:v>529</c:v>
                </c:pt>
                <c:pt idx="9">
                  <c:v>536</c:v>
                </c:pt>
                <c:pt idx="12">
                  <c:v>559</c:v>
                </c:pt>
              </c:numCache>
            </c:numRef>
          </c:val>
          <c:extLst>
            <c:ext xmlns:c16="http://schemas.microsoft.com/office/drawing/2014/chart" uri="{C3380CC4-5D6E-409C-BE32-E72D297353CC}">
              <c16:uniqueId val="{00000004-6697-4F80-9B44-A4837AA392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97-4F80-9B44-A4837AA392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97-4F80-9B44-A4837AA392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969</c:v>
                </c:pt>
                <c:pt idx="3">
                  <c:v>961</c:v>
                </c:pt>
                <c:pt idx="6">
                  <c:v>879</c:v>
                </c:pt>
                <c:pt idx="9">
                  <c:v>865</c:v>
                </c:pt>
                <c:pt idx="12">
                  <c:v>791</c:v>
                </c:pt>
              </c:numCache>
            </c:numRef>
          </c:val>
          <c:extLst>
            <c:ext xmlns:c16="http://schemas.microsoft.com/office/drawing/2014/chart" uri="{C3380CC4-5D6E-409C-BE32-E72D297353CC}">
              <c16:uniqueId val="{00000007-6697-4F80-9B44-A4837AA392BA}"/>
            </c:ext>
          </c:extLst>
        </c:ser>
        <c:dLbls>
          <c:showLegendKey val="0"/>
          <c:showVal val="0"/>
          <c:showCatName val="0"/>
          <c:showSerName val="0"/>
          <c:showPercent val="0"/>
          <c:showBubbleSize val="0"/>
        </c:dLbls>
        <c:gapWidth val="100"/>
        <c:overlap val="100"/>
        <c:axId val="404215512"/>
        <c:axId val="40421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608</c:v>
                </c:pt>
                <c:pt idx="2">
                  <c:v>#N/A</c:v>
                </c:pt>
                <c:pt idx="3">
                  <c:v>#N/A</c:v>
                </c:pt>
                <c:pt idx="4">
                  <c:v>577</c:v>
                </c:pt>
                <c:pt idx="5">
                  <c:v>#N/A</c:v>
                </c:pt>
                <c:pt idx="6">
                  <c:v>#N/A</c:v>
                </c:pt>
                <c:pt idx="7">
                  <c:v>539</c:v>
                </c:pt>
                <c:pt idx="8">
                  <c:v>#N/A</c:v>
                </c:pt>
                <c:pt idx="9">
                  <c:v>#N/A</c:v>
                </c:pt>
                <c:pt idx="10">
                  <c:v>497</c:v>
                </c:pt>
                <c:pt idx="11">
                  <c:v>#N/A</c:v>
                </c:pt>
                <c:pt idx="12">
                  <c:v>#N/A</c:v>
                </c:pt>
                <c:pt idx="13">
                  <c:v>498</c:v>
                </c:pt>
                <c:pt idx="14">
                  <c:v>#N/A</c:v>
                </c:pt>
              </c:numCache>
            </c:numRef>
          </c:val>
          <c:smooth val="0"/>
          <c:extLst>
            <c:ext xmlns:c16="http://schemas.microsoft.com/office/drawing/2014/chart" uri="{C3380CC4-5D6E-409C-BE32-E72D297353CC}">
              <c16:uniqueId val="{00000008-6697-4F80-9B44-A4837AA392BA}"/>
            </c:ext>
          </c:extLst>
        </c:ser>
        <c:dLbls>
          <c:showLegendKey val="0"/>
          <c:showVal val="0"/>
          <c:showCatName val="0"/>
          <c:showSerName val="0"/>
          <c:showPercent val="0"/>
          <c:showBubbleSize val="0"/>
        </c:dLbls>
        <c:marker val="1"/>
        <c:smooth val="0"/>
        <c:axId val="404215512"/>
        <c:axId val="404215904"/>
      </c:lineChart>
      <c:catAx>
        <c:axId val="40421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15904"/>
        <c:crosses val="autoZero"/>
        <c:auto val="1"/>
        <c:lblAlgn val="ctr"/>
        <c:lblOffset val="100"/>
        <c:tickLblSkip val="1"/>
        <c:tickMarkSkip val="1"/>
        <c:noMultiLvlLbl val="0"/>
      </c:catAx>
      <c:valAx>
        <c:axId val="40421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1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10048</c:v>
                </c:pt>
                <c:pt idx="5">
                  <c:v>9803</c:v>
                </c:pt>
                <c:pt idx="8">
                  <c:v>9813</c:v>
                </c:pt>
                <c:pt idx="11">
                  <c:v>9442</c:v>
                </c:pt>
                <c:pt idx="14">
                  <c:v>9136</c:v>
                </c:pt>
              </c:numCache>
            </c:numRef>
          </c:val>
          <c:extLst>
            <c:ext xmlns:c16="http://schemas.microsoft.com/office/drawing/2014/chart" uri="{C3380CC4-5D6E-409C-BE32-E72D297353CC}">
              <c16:uniqueId val="{00000000-FECE-4FD3-BB3F-0832F4CBC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1982</c:v>
                </c:pt>
                <c:pt idx="5">
                  <c:v>1789</c:v>
                </c:pt>
                <c:pt idx="8">
                  <c:v>1786</c:v>
                </c:pt>
                <c:pt idx="11">
                  <c:v>1689</c:v>
                </c:pt>
                <c:pt idx="14">
                  <c:v>1656</c:v>
                </c:pt>
              </c:numCache>
            </c:numRef>
          </c:val>
          <c:extLst>
            <c:ext xmlns:c16="http://schemas.microsoft.com/office/drawing/2014/chart" uri="{C3380CC4-5D6E-409C-BE32-E72D297353CC}">
              <c16:uniqueId val="{00000001-FECE-4FD3-BB3F-0832F4CBC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732</c:v>
                </c:pt>
                <c:pt idx="5">
                  <c:v>756</c:v>
                </c:pt>
                <c:pt idx="8">
                  <c:v>975</c:v>
                </c:pt>
                <c:pt idx="11">
                  <c:v>1090</c:v>
                </c:pt>
                <c:pt idx="14">
                  <c:v>1157</c:v>
                </c:pt>
              </c:numCache>
            </c:numRef>
          </c:val>
          <c:extLst>
            <c:ext xmlns:c16="http://schemas.microsoft.com/office/drawing/2014/chart" uri="{C3380CC4-5D6E-409C-BE32-E72D297353CC}">
              <c16:uniqueId val="{00000002-FECE-4FD3-BB3F-0832F4CBC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CE-4FD3-BB3F-0832F4CBC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CE-4FD3-BB3F-0832F4CBC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c:v>
                </c:pt>
                <c:pt idx="3">
                  <c:v>9</c:v>
                </c:pt>
                <c:pt idx="6">
                  <c:v>9</c:v>
                </c:pt>
                <c:pt idx="9">
                  <c:v>8</c:v>
                </c:pt>
                <c:pt idx="12">
                  <c:v>7</c:v>
                </c:pt>
              </c:numCache>
            </c:numRef>
          </c:val>
          <c:extLst>
            <c:ext xmlns:c16="http://schemas.microsoft.com/office/drawing/2014/chart" uri="{C3380CC4-5D6E-409C-BE32-E72D297353CC}">
              <c16:uniqueId val="{00000005-FECE-4FD3-BB3F-0832F4CBC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1830</c:v>
                </c:pt>
                <c:pt idx="3">
                  <c:v>1725</c:v>
                </c:pt>
                <c:pt idx="6">
                  <c:v>1597</c:v>
                </c:pt>
                <c:pt idx="9">
                  <c:v>1568</c:v>
                </c:pt>
                <c:pt idx="12">
                  <c:v>1493</c:v>
                </c:pt>
              </c:numCache>
            </c:numRef>
          </c:val>
          <c:extLst>
            <c:ext xmlns:c16="http://schemas.microsoft.com/office/drawing/2014/chart" uri="{C3380CC4-5D6E-409C-BE32-E72D297353CC}">
              <c16:uniqueId val="{00000006-FECE-4FD3-BB3F-0832F4CBC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588</c:v>
                </c:pt>
                <c:pt idx="3">
                  <c:v>592</c:v>
                </c:pt>
                <c:pt idx="6">
                  <c:v>612</c:v>
                </c:pt>
                <c:pt idx="9">
                  <c:v>533</c:v>
                </c:pt>
                <c:pt idx="12">
                  <c:v>452</c:v>
                </c:pt>
              </c:numCache>
            </c:numRef>
          </c:val>
          <c:extLst>
            <c:ext xmlns:c16="http://schemas.microsoft.com/office/drawing/2014/chart" uri="{C3380CC4-5D6E-409C-BE32-E72D297353CC}">
              <c16:uniqueId val="{00000007-FECE-4FD3-BB3F-0832F4CBC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7686</c:v>
                </c:pt>
                <c:pt idx="3">
                  <c:v>7849</c:v>
                </c:pt>
                <c:pt idx="6">
                  <c:v>7511</c:v>
                </c:pt>
                <c:pt idx="9">
                  <c:v>7334</c:v>
                </c:pt>
                <c:pt idx="12">
                  <c:v>7238</c:v>
                </c:pt>
              </c:numCache>
            </c:numRef>
          </c:val>
          <c:extLst>
            <c:ext xmlns:c16="http://schemas.microsoft.com/office/drawing/2014/chart" uri="{C3380CC4-5D6E-409C-BE32-E72D297353CC}">
              <c16:uniqueId val="{00000008-FECE-4FD3-BB3F-0832F4CBC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322</c:v>
                </c:pt>
                <c:pt idx="3">
                  <c:v>273</c:v>
                </c:pt>
                <c:pt idx="6">
                  <c:v>220</c:v>
                </c:pt>
                <c:pt idx="9">
                  <c:v>182</c:v>
                </c:pt>
                <c:pt idx="12">
                  <c:v>146</c:v>
                </c:pt>
              </c:numCache>
            </c:numRef>
          </c:val>
          <c:extLst>
            <c:ext xmlns:c16="http://schemas.microsoft.com/office/drawing/2014/chart" uri="{C3380CC4-5D6E-409C-BE32-E72D297353CC}">
              <c16:uniqueId val="{00000009-FECE-4FD3-BB3F-0832F4CBC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7783</c:v>
                </c:pt>
                <c:pt idx="3">
                  <c:v>7394</c:v>
                </c:pt>
                <c:pt idx="6">
                  <c:v>7128</c:v>
                </c:pt>
                <c:pt idx="9">
                  <c:v>6854</c:v>
                </c:pt>
                <c:pt idx="12">
                  <c:v>6594</c:v>
                </c:pt>
              </c:numCache>
            </c:numRef>
          </c:val>
          <c:extLst>
            <c:ext xmlns:c16="http://schemas.microsoft.com/office/drawing/2014/chart" uri="{C3380CC4-5D6E-409C-BE32-E72D297353CC}">
              <c16:uniqueId val="{0000000A-FECE-4FD3-BB3F-0832F4CBC31F}"/>
            </c:ext>
          </c:extLst>
        </c:ser>
        <c:dLbls>
          <c:showLegendKey val="0"/>
          <c:showVal val="0"/>
          <c:showCatName val="0"/>
          <c:showSerName val="0"/>
          <c:showPercent val="0"/>
          <c:showBubbleSize val="0"/>
        </c:dLbls>
        <c:gapWidth val="100"/>
        <c:overlap val="100"/>
        <c:axId val="344016056"/>
        <c:axId val="34401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5456</c:v>
                </c:pt>
                <c:pt idx="2">
                  <c:v>#N/A</c:v>
                </c:pt>
                <c:pt idx="3">
                  <c:v>#N/A</c:v>
                </c:pt>
                <c:pt idx="4">
                  <c:v>5495</c:v>
                </c:pt>
                <c:pt idx="5">
                  <c:v>#N/A</c:v>
                </c:pt>
                <c:pt idx="6">
                  <c:v>#N/A</c:v>
                </c:pt>
                <c:pt idx="7">
                  <c:v>4503</c:v>
                </c:pt>
                <c:pt idx="8">
                  <c:v>#N/A</c:v>
                </c:pt>
                <c:pt idx="9">
                  <c:v>#N/A</c:v>
                </c:pt>
                <c:pt idx="10">
                  <c:v>4259</c:v>
                </c:pt>
                <c:pt idx="11">
                  <c:v>#N/A</c:v>
                </c:pt>
                <c:pt idx="12">
                  <c:v>#N/A</c:v>
                </c:pt>
                <c:pt idx="13">
                  <c:v>3981</c:v>
                </c:pt>
                <c:pt idx="14">
                  <c:v>#N/A</c:v>
                </c:pt>
              </c:numCache>
            </c:numRef>
          </c:val>
          <c:smooth val="0"/>
          <c:extLst>
            <c:ext xmlns:c16="http://schemas.microsoft.com/office/drawing/2014/chart" uri="{C3380CC4-5D6E-409C-BE32-E72D297353CC}">
              <c16:uniqueId val="{0000000B-FECE-4FD3-BB3F-0832F4CBC31F}"/>
            </c:ext>
          </c:extLst>
        </c:ser>
        <c:dLbls>
          <c:showLegendKey val="0"/>
          <c:showVal val="0"/>
          <c:showCatName val="0"/>
          <c:showSerName val="0"/>
          <c:showPercent val="0"/>
          <c:showBubbleSize val="0"/>
        </c:dLbls>
        <c:marker val="1"/>
        <c:smooth val="0"/>
        <c:axId val="344016056"/>
        <c:axId val="344016448"/>
      </c:lineChart>
      <c:catAx>
        <c:axId val="34401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016448"/>
        <c:crosses val="autoZero"/>
        <c:auto val="1"/>
        <c:lblAlgn val="ctr"/>
        <c:lblOffset val="100"/>
        <c:tickLblSkip val="1"/>
        <c:tickMarkSkip val="1"/>
        <c:noMultiLvlLbl val="0"/>
      </c:catAx>
      <c:valAx>
        <c:axId val="34401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01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451</c:v>
                </c:pt>
                <c:pt idx="1">
                  <c:v>521</c:v>
                </c:pt>
                <c:pt idx="2">
                  <c:v>521</c:v>
                </c:pt>
              </c:numCache>
            </c:numRef>
          </c:val>
          <c:extLst>
            <c:ext xmlns:c16="http://schemas.microsoft.com/office/drawing/2014/chart" uri="{C3380CC4-5D6E-409C-BE32-E72D297353CC}">
              <c16:uniqueId val="{00000000-DB68-48EB-BEF0-DE87B01721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c:v>
                </c:pt>
                <c:pt idx="1">
                  <c:v>115</c:v>
                </c:pt>
                <c:pt idx="2">
                  <c:v>92</c:v>
                </c:pt>
              </c:numCache>
            </c:numRef>
          </c:val>
          <c:extLst>
            <c:ext xmlns:c16="http://schemas.microsoft.com/office/drawing/2014/chart" uri="{C3380CC4-5D6E-409C-BE32-E72D297353CC}">
              <c16:uniqueId val="{00000001-DB68-48EB-BEF0-DE87B01721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425</c:v>
                </c:pt>
                <c:pt idx="1">
                  <c:v>385</c:v>
                </c:pt>
                <c:pt idx="2">
                  <c:v>429</c:v>
                </c:pt>
              </c:numCache>
            </c:numRef>
          </c:val>
          <c:extLst>
            <c:ext xmlns:c16="http://schemas.microsoft.com/office/drawing/2014/chart" uri="{C3380CC4-5D6E-409C-BE32-E72D297353CC}">
              <c16:uniqueId val="{00000002-DB68-48EB-BEF0-DE87B01721E9}"/>
            </c:ext>
          </c:extLst>
        </c:ser>
        <c:dLbls>
          <c:showLegendKey val="0"/>
          <c:showVal val="0"/>
          <c:showCatName val="0"/>
          <c:showSerName val="0"/>
          <c:showPercent val="0"/>
          <c:showBubbleSize val="0"/>
        </c:dLbls>
        <c:gapWidth val="120"/>
        <c:overlap val="100"/>
        <c:axId val="322106888"/>
        <c:axId val="322107280"/>
      </c:barChart>
      <c:catAx>
        <c:axId val="32210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107280"/>
        <c:crosses val="autoZero"/>
        <c:auto val="1"/>
        <c:lblAlgn val="ctr"/>
        <c:lblOffset val="100"/>
        <c:tickLblSkip val="1"/>
        <c:tickMarkSkip val="1"/>
        <c:noMultiLvlLbl val="0"/>
      </c:catAx>
      <c:valAx>
        <c:axId val="32210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10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{37CC20A9-E8F6-4D10-92BE-56ABA39C1C76}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4F9-451A-A1C9-D409C00D06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{EC13E3C6-2D66-4590-807A-4CB4F06C5EE7}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F9-451A-A1C9-D409C00D06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{A3F1285D-B7E2-45E3-A3A9-A148E6090370}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F9-451A-A1C9-D409C00D06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{F0DE4D98-C1A6-4BB2-AC0B-7481F580B4C1}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F9-451A-A1C9-D409C00D06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{AB1B7253-E730-4B63-8CF9-F2BA0EE4AB36}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F9-451A-A1C9-D409C00D06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{30E5A7AE-2D94-4197-86C8-4A480E1B097D}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4F9-451A-A1C9-D409C00D060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{1CC48A60-6B59-4A8A-903B-6860A7741F73}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4F9-451A-A1C9-D409C00D060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{D40D0455-871B-4C99-B44D-A659161A5B52}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4F9-451A-A1C9-D409C00D060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{2B71626D-8AB3-44DA-BE72-6263D5FCB89A}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4F9-451A-A1C9-D409C00D06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c:v>
                </c:pt>
              </c:numCache>
            </c:numRef>
          </c:xVal>
          <c:yVal>
            <c:numRef>
              <c:f>公会計指標分析・財政指標組合せ分析表!$BP$51:$DC$51</c:f>
              <c:numCache>
                <c:formatCode>#,##0.0;"▲ "#,##0.0</c:formatCode>
                <c:ptCount val="40"/>
                <c:pt idx="16">
                  <c:v>89.7</c:v>
                </c:pt>
              </c:numCache>
            </c:numRef>
          </c:yVal>
          <c:smooth val="0"/>
          <c:extLst>
            <c:ext xmlns:c16="http://schemas.microsoft.com/office/drawing/2014/chart" uri="{C3380CC4-5D6E-409C-BE32-E72D297353CC}">
              <c16:uniqueId val="{00000009-C4F9-451A-A1C9-D409C00D06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{ED1C09DF-EA8C-40F1-A6DA-EB04DBAAFCEB}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4F9-451A-A1C9-D409C00D06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{0496F26F-5A61-4210-857E-8A8E297EB0EC}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F9-451A-A1C9-D409C00D06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{6E39532E-5A33-4D3E-A0FF-7D3820831584}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F9-451A-A1C9-D409C00D06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{25F8FB67-F971-401B-8ABD-A1193705B5E4}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F9-451A-A1C9-D409C00D06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{9CD57143-BF7D-417E-8DD6-3695E82AFFEA}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F9-451A-A1C9-D409C00D06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{7E82BE2B-B527-4699-9AD4-50B3759D7FD5}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4F9-451A-A1C9-D409C00D060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{EAC9E4F2-B7EF-42F7-8F32-66047650B0B5}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4F9-451A-A1C9-D409C00D060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{E90A0C5C-EC11-43DC-BE66-FC1BA5E57C9B}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4F9-451A-A1C9-D409C00D060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{C2FD7B55-7191-4DAA-8ED6-F13F86BA8263}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4F9-451A-A1C9-D409C00D06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numCache>
            </c:numRef>
          </c:xVal>
          <c:yVal>
            <c:numRef>
              <c:f>公会計指標分析・財政指標組合せ分析表!$BP$55:$DC$55</c:f>
              <c:numCache>
                <c:formatCode>#,##0.0;"▲ "#,##0.0</c:formatCode>
                <c:ptCount val="40"/>
                <c:pt idx="16">
                  <c:v>36.5</c:v>
                </c:pt>
              </c:numCache>
            </c:numRef>
          </c:yVal>
          <c:smooth val="0"/>
          <c:extLst>
            <c:ext xmlns:c16="http://schemas.microsoft.com/office/drawing/2014/chart" uri="{C3380CC4-5D6E-409C-BE32-E72D297353CC}">
              <c16:uniqueId val="{00000013-C4F9-451A-A1C9-D409C00D060E}"/>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{83577B40-249D-4963-AE9E-4E3EDC8E6043}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648-4F19-987B-16FCC7FFE0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{E544170F-1487-45D8-BB84-D06F5AA7B9DB}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8-4F19-987B-16FCC7FFE0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{29908A8A-800F-4FAE-BE33-CA8E3C5DE533}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8-4F19-987B-16FCC7FFE0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{781E3E8C-C186-411C-B56F-83261FBEBA14}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8-4F19-987B-16FCC7FFE0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{765D0F8E-77AF-417D-8A47-8B6C59EA8859}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8-4F19-987B-16FCC7FFE0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{5E388C37-AAAF-4164-A4D6-8D7695DEDD45}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648-4F19-987B-16FCC7FFE0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{9E75AF8B-DAFD-46AA-AC87-A73DCD9FBB20}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648-4F19-987B-16FCC7FFE0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{910875A2-D9A8-4743-ADFD-873CDD8540B9}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648-4F19-987B-16FCC7FFE0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{91341F4C-A14D-46C3-9601-86DAF33F9E30}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648-4F19-987B-16FCC7FFE0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12.4</c:v>
                </c:pt>
                <c:pt idx="16">
                  <c:v>11.5</c:v>
                </c:pt>
                <c:pt idx="24">
                  <c:v>10.8</c:v>
                </c:pt>
                <c:pt idx="32">
                  <c:v>10.3</c:v>
                </c:pt>
              </c:numCache>
            </c:numRef>
          </c:xVal>
          <c:yVal>
            <c:numRef>
              <c:f>公会計指標分析・財政指標組合せ分析表!$BP$73:$DC$73</c:f>
              <c:numCache>
                <c:formatCode>#,##0.0;"▲ "#,##0.0</c:formatCode>
                <c:ptCount val="40"/>
                <c:pt idx="0">
                  <c:v>109.4</c:v>
                </c:pt>
                <c:pt idx="8">
                  <c:v>112.8</c:v>
                </c:pt>
                <c:pt idx="16">
                  <c:v>89.7</c:v>
                </c:pt>
                <c:pt idx="24">
                  <c:v>86.2</c:v>
                </c:pt>
                <c:pt idx="32">
                  <c:v>81</c:v>
                </c:pt>
              </c:numCache>
            </c:numRef>
          </c:yVal>
          <c:smooth val="0"/>
          <c:extLst>
            <c:ext xmlns:c16="http://schemas.microsoft.com/office/drawing/2014/chart" uri="{C3380CC4-5D6E-409C-BE32-E72D297353CC}">
              <c16:uniqueId val="{00000009-8648-4F19-987B-16FCC7FFE0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{ABA30D2E-5DD8-4ABA-BAF1-D649F16CFB5E}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648-4F19-987B-16FCC7FFE0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{D3BB24C1-C642-49A2-B50B-27B9FFF2782C}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8-4F19-987B-16FCC7FFE0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{D6F52246-CF27-4B77-BA88-954EC7FAFD7C}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8-4F19-987B-16FCC7FFE0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{7A014C88-F768-47A0-9A95-C077D4366781}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8-4F19-987B-16FCC7FFE0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{3F4404C6-4EF5-4540-9D65-1C4676C1E305}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8-4F19-987B-16FCC7FFE0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{7195CB14-090D-46A7-B989-1C3895CCA43E}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648-4F19-987B-16FCC7FFE0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{009A8F58-A37B-4C30-A994-19A54C85D320}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648-4F19-987B-16FCC7FFE0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{96283D73-F0DA-4A8A-9547-02D67F2A5B69}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648-4F19-987B-16FCC7FFE0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{15CB479D-9EAB-4B24-A6CC-E96B74260FCF}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648-4F19-987B-16FCC7FFE0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c:ext xmlns:c16="http://schemas.microsoft.com/office/drawing/2014/chart" uri="{C3380CC4-5D6E-409C-BE32-E72D297353CC}">
              <c16:uniqueId val="{00000013-8648-4F19-987B-16FCC7FFE09C}"/>
            </c:ext>
          </c:extLst>
        </c:ser>
        <c:dLbls>
          <c:showLegendKey val="0"/>
          <c:showVal val="1"/>
          <c:showCatName val="0"/>
          <c:showSerName val="0"/>
          <c:showPercent val="0"/>
          <c:showBubbleSize val="0"/>
        </c:dLbls>
        <c:axId val="84219776"/>
        <c:axId val="84234240"/>
      </c:scatterChart>
      <c:valAx>
        <c:axId val="84219776"/>
        <c:scaling>
          <c:orientation val="minMax"/>
          <c:max val="13.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下水道など公営企業債の元利償還金に対する繰入金は高止まり傾向にある。そのような中、一般会計の元利償還金及び債務負担行為に基づく支出額は減少しているが、算入公債費の値が減少したこともあり、実質公債費の分子はほぼ横ばいの推移である。</a:t>
          </a:r>
        </a:p>
        <a:p>
          <a:r>
            <a:rPr kumimoji="1" lang="ja-JP" altLang="en-US" sz="1400">
              <a:latin typeface="ＭＳ ゴシック" pitchFamily="49" charset="-128"/>
              <a:ea typeface="ＭＳ ゴシック" pitchFamily="49" charset="-128"/>
            </a:rPr>
            <a:t>　今後においては、老朽化した公共施設の整備のために新規発行の地方債が増える見込みであるため、適正な管理と経費の削減を図る。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年度は基準財政需要額算入見込額などの充当可能財源等は減少したものの、一般会計の地方債現在高をはじめ将来負担額全体が減少傾向にあることから、将来負担比率の分子は引き続き減少した。　　</a:t>
          </a:r>
        </a:p>
        <a:p>
          <a:r>
            <a:rPr kumimoji="1" lang="ja-JP" altLang="en-US" sz="1400">
              <a:latin typeface="ＭＳ ゴシック" pitchFamily="49" charset="-128"/>
              <a:ea typeface="ＭＳ ゴシック" pitchFamily="49" charset="-128"/>
            </a:rPr>
            <a:t>　今後においても、充当可能基金の増加を図り、将来負担比率の数値の改善に努める。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小中学校の改修整備や図書館の屋上防水事業に伴い「余市町教育施設建設整備基金」に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百万円を取り崩した一方、「余市町ふるさと応援寄附金基金」に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百万円積み立てたこと、「余市町公共施設建設整備基金」に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余市町ふるさと応援寄附金の増加などにより一時的に基金残高は増加したが、今後は、公共施設や教育施設の老朽化対策にかかる取り崩しが予定されており、基金全体としては横ばいか減少傾向にある。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・余市町公共施設建設整備基金：公共施設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社会福祉施設及び教育施設を除く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の建設及び整備に要する経費の財源に充てるため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・余市町教育施設建設整備基金：教育施設の建設及び整備に要する経費の財源に充てるため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・余市町ふるさと応援寄附金基金：余市町のまちづくりを応援しようとする個人又は団体から広く寄附金を募り、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当該寄附金を財源として事業を実施することにより、活力と魅力に満ちた個性ある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・余市町公共施設建設整備基金：公園の遊具設置や町営球場の改修のため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今後発生が予想される公共施設整備に備えて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・余市町教育施設建設整備基金：小中学校の改修整備や図書館の屋上防水事業のため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・余市町ふるさと応援寄附金基金：寄附金積み立てに伴う基金積み立てに伴い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年度までの総合計画に基づき今後予定されている、公共施設や教育施設の老朽化対策にかかる取り崩しのため減少傾向にある。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財政運営資金として年度当初に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年度末に預金利子及び運用利子を併せて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百万円未満四捨五入のため増減なし）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過疎対策事業債の本格的な元金償還が平成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18256</xdr:rowOff>
    </xdr:from>
    <xdr:to>
      <xdr:col>15</xdr:col>
      <xdr:colOff>187325</xdr:colOff>
      <xdr:row>28</xdr:row>
      <xdr:rowOff>119856</xdr:rowOff>
    </xdr:to>
    <xdr:sp macro="" textlink="">
      <xdr:nvSpPr>
        <xdr:cNvPr id="82" name="楕円 81"/>
        <xdr:cNvSpPr/>
      </xdr:nvSpPr>
      <xdr:spPr>
        <a:xfrm>
          <a:off x="3238500" y="55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167340</xdr:rowOff>
    </xdr:from>
    <xdr:ext cx="405111" cy="259045"/>
    <xdr:sp macro="" textlink="">
      <xdr:nvSpPr>
        <xdr:cNvPr id="83"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4"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136383</xdr:rowOff>
    </xdr:from>
    <xdr:ext cx="405111" cy="259045"/>
    <xdr:sp macro="" textlink="">
      <xdr:nvSpPr>
        <xdr:cNvPr id="85" name="n_2mainValue有形固定資産減価償却率"/>
        <xdr:cNvSpPr txBox="1"/>
      </xdr:nvSpPr>
      <xdr:spPr>
        <a:xfrm>
          <a:off x="3086744" y="53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債務償還年数を算出する分母（業務収入等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業務支出）については類似団体と同等の数値となっているが、分子について、平成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年度まで実施した財政再建推進プランに基づく新規発行地方債の抑制などにより、将来負担額は減少傾向にあるが、充当可能財源等が増加傾向にあるとはいえず、類似団体を上回っている。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今後</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も</a:t>
          </a:r>
          <a:r>
            <a:rPr kumimoji="1" lang="ja-JP" altLang="ja-JP" sz="1100">
              <a:solidFill>
                <a:schemeClr val="dk1"/>
              </a:solidFill>
              <a:effectLst/>
              <a:latin typeface="MS Outlook" panose="05010100010000000000" pitchFamily="2" charset="2"/>
              <a:ea typeface="ＭＳ Ｐゴシック" panose="020B0600070205080204" pitchFamily="50" charset="-128"/>
              <a:cs typeface="+mn-cs"/>
            </a:rPr>
            <a:t>、充当可能基金の増加を図り、将来負担</a:t>
          </a:r>
          <a:r>
            <a:rPr kumimoji="1" lang="ja-JP" altLang="en-US" sz="1100">
              <a:solidFill>
                <a:schemeClr val="dk1"/>
              </a:solidFill>
              <a:effectLst/>
              <a:latin typeface="MS Outlook" panose="05010100010000000000" pitchFamily="2" charset="2"/>
              <a:ea typeface="ＭＳ Ｐゴシック" panose="020B0600070205080204" pitchFamily="50" charset="-128"/>
              <a:cs typeface="+mn-cs"/>
            </a:rPr>
            <a:t>額の減少傾向を維持することで債務償還年数の改善に努める。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6" name="直線コネクタ 11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1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0" name="直線コネクタ 11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1"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2" name="フローチャート: 判断 12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8" name="楕円 127"/>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9"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36830</xdr:rowOff>
    </xdr:from>
    <xdr:to>
      <xdr:col>15</xdr:col>
      <xdr:colOff>101600</xdr:colOff>
      <xdr:row>37</xdr:row>
      <xdr:rowOff>138430</xdr:rowOff>
    </xdr:to>
    <xdr:sp macro="" textlink="">
      <xdr:nvSpPr>
        <xdr:cNvPr id="70" name="楕円 69"/>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2"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3"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117248</xdr:rowOff>
    </xdr:from>
    <xdr:to>
      <xdr:col>46</xdr:col>
      <xdr:colOff>38100</xdr:colOff>
      <xdr:row>42</xdr:row>
      <xdr:rowOff>47398</xdr:rowOff>
    </xdr:to>
    <xdr:sp macro="" textlink="">
      <xdr:nvSpPr>
        <xdr:cNvPr id="111" name="楕円 110"/>
        <xdr:cNvSpPr/>
      </xdr:nvSpPr>
      <xdr:spPr>
        <a:xfrm>
          <a:off x="8699500" y="71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38525</xdr:rowOff>
    </xdr:from>
    <xdr:ext cx="534377" cy="259045"/>
    <xdr:sp macro="" textlink="">
      <xdr:nvSpPr>
        <xdr:cNvPr id="114" name="n_2mainValue【道路】&#10;一人当たり延長"/>
        <xdr:cNvSpPr txBox="1"/>
      </xdr:nvSpPr>
      <xdr:spPr>
        <a:xfrm>
          <a:off x="8483111" y="72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40640</xdr:rowOff>
    </xdr:from>
    <xdr:to>
      <xdr:col>15</xdr:col>
      <xdr:colOff>101600</xdr:colOff>
      <xdr:row>60</xdr:row>
      <xdr:rowOff>142240</xdr:rowOff>
    </xdr:to>
    <xdr:sp macro="" textlink="">
      <xdr:nvSpPr>
        <xdr:cNvPr id="154" name="楕円 153"/>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55"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57"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170636</xdr:rowOff>
    </xdr:from>
    <xdr:to>
      <xdr:col>46</xdr:col>
      <xdr:colOff>38100</xdr:colOff>
      <xdr:row>64</xdr:row>
      <xdr:rowOff>100786</xdr:rowOff>
    </xdr:to>
    <xdr:sp macro="" textlink="">
      <xdr:nvSpPr>
        <xdr:cNvPr id="197" name="楕円 196"/>
        <xdr:cNvSpPr/>
      </xdr:nvSpPr>
      <xdr:spPr>
        <a:xfrm>
          <a:off x="8699500" y="109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91913</xdr:rowOff>
    </xdr:from>
    <xdr:ext cx="599010" cy="259045"/>
    <xdr:sp macro="" textlink="">
      <xdr:nvSpPr>
        <xdr:cNvPr id="200" name="n_2mainValue【橋りょう・トンネル】&#10;一人当たり有形固定資産（償却資産）額"/>
        <xdr:cNvSpPr txBox="1"/>
      </xdr:nvSpPr>
      <xdr:spPr>
        <a:xfrm>
          <a:off x="8450795" y="110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19686</xdr:rowOff>
    </xdr:from>
    <xdr:to>
      <xdr:col>15</xdr:col>
      <xdr:colOff>101600</xdr:colOff>
      <xdr:row>81</xdr:row>
      <xdr:rowOff>121286</xdr:rowOff>
    </xdr:to>
    <xdr:sp macro="" textlink="">
      <xdr:nvSpPr>
        <xdr:cNvPr id="239" name="楕円 238"/>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137813</xdr:rowOff>
    </xdr:from>
    <xdr:ext cx="405111" cy="259045"/>
    <xdr:sp macro="" textlink="">
      <xdr:nvSpPr>
        <xdr:cNvPr id="240"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42" name="n_2main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67311</xdr:rowOff>
    </xdr:from>
    <xdr:to>
      <xdr:col>46</xdr:col>
      <xdr:colOff>38100</xdr:colOff>
      <xdr:row>84</xdr:row>
      <xdr:rowOff>168911</xdr:rowOff>
    </xdr:to>
    <xdr:sp macro="" textlink="">
      <xdr:nvSpPr>
        <xdr:cNvPr id="280" name="楕円 279"/>
        <xdr:cNvSpPr/>
      </xdr:nvSpPr>
      <xdr:spPr>
        <a:xfrm>
          <a:off x="869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97617</xdr:rowOff>
    </xdr:from>
    <xdr:ext cx="469744" cy="259045"/>
    <xdr:sp macro="" textlink="">
      <xdr:nvSpPr>
        <xdr:cNvPr id="281"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282" name="n_2aveValue【公営住宅】&#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83" name="n_2mainValue【公営住宅】&#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5" name="テキスト ボックス 29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5" name="テキスト ボックス 30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141514</xdr:rowOff>
    </xdr:from>
    <xdr:to>
      <xdr:col>24</xdr:col>
      <xdr:colOff>62865</xdr:colOff>
      <xdr:row>109</xdr:row>
      <xdr:rowOff>20682</xdr:rowOff>
    </xdr:to>
    <xdr:cxnSp macro="">
      <xdr:nvCxnSpPr>
        <xdr:cNvPr id="309" name="直線コネクタ 308"/>
        <xdr:cNvCxnSpPr/>
      </xdr:nvCxnSpPr>
      <xdr:spPr>
        <a:xfrm flipV="1">
          <a:off x="4634865" y="17629414"/>
          <a:ext cx="0" cy="1079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340478" cy="259045"/>
    <xdr:sp macro="" textlink="">
      <xdr:nvSpPr>
        <xdr:cNvPr id="310" name="【港湾・漁港】&#10;有形固定資産減価償却率最小値テキスト"/>
        <xdr:cNvSpPr txBox="1"/>
      </xdr:nvSpPr>
      <xdr:spPr>
        <a:xfrm>
          <a:off x="4673600" y="18712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11" name="直線コネクタ 310"/>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88191</xdr:rowOff>
    </xdr:from>
    <xdr:ext cx="405111" cy="259045"/>
    <xdr:sp macro="" textlink="">
      <xdr:nvSpPr>
        <xdr:cNvPr id="312" name="【港湾・漁港】&#10;有形固定資産減価償却率最大値テキスト"/>
        <xdr:cNvSpPr txBox="1"/>
      </xdr:nvSpPr>
      <xdr:spPr>
        <a:xfrm>
          <a:off x="4673600" y="1740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141514</xdr:rowOff>
    </xdr:from>
    <xdr:to>
      <xdr:col>24</xdr:col>
      <xdr:colOff>152400</xdr:colOff>
      <xdr:row>102</xdr:row>
      <xdr:rowOff>141514</xdr:rowOff>
    </xdr:to>
    <xdr:cxnSp macro="">
      <xdr:nvCxnSpPr>
        <xdr:cNvPr id="313" name="直線コネクタ 312"/>
        <xdr:cNvCxnSpPr/>
      </xdr:nvCxnSpPr>
      <xdr:spPr>
        <a:xfrm>
          <a:off x="4546600" y="176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163847</xdr:rowOff>
    </xdr:from>
    <xdr:ext cx="405111" cy="259045"/>
    <xdr:sp macro="" textlink="">
      <xdr:nvSpPr>
        <xdr:cNvPr id="314" name="【港湾・漁港】&#10;有形固定資産減価償却率平均値テキスト"/>
        <xdr:cNvSpPr txBox="1"/>
      </xdr:nvSpPr>
      <xdr:spPr>
        <a:xfrm>
          <a:off x="4673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15" name="フローチャート: 判断 314"/>
        <xdr:cNvSpPr/>
      </xdr:nvSpPr>
      <xdr:spPr>
        <a:xfrm>
          <a:off x="4584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120106</xdr:rowOff>
    </xdr:from>
    <xdr:to>
      <xdr:col>20</xdr:col>
      <xdr:colOff>38100</xdr:colOff>
      <xdr:row>103</xdr:row>
      <xdr:rowOff>50256</xdr:rowOff>
    </xdr:to>
    <xdr:sp macro="" textlink="">
      <xdr:nvSpPr>
        <xdr:cNvPr id="316" name="フローチャート: 判断 315"/>
        <xdr:cNvSpPr/>
      </xdr:nvSpPr>
      <xdr:spPr>
        <a:xfrm>
          <a:off x="374650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317" name="フローチャート: 判断 316"/>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92348</xdr:rowOff>
    </xdr:from>
    <xdr:to>
      <xdr:col>15</xdr:col>
      <xdr:colOff>101600</xdr:colOff>
      <xdr:row>100</xdr:row>
      <xdr:rowOff>22498</xdr:rowOff>
    </xdr:to>
    <xdr:sp macro="" textlink="">
      <xdr:nvSpPr>
        <xdr:cNvPr id="323" name="楕円 322"/>
        <xdr:cNvSpPr/>
      </xdr:nvSpPr>
      <xdr:spPr>
        <a:xfrm>
          <a:off x="2857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66783</xdr:rowOff>
    </xdr:from>
    <xdr:ext cx="405111" cy="259045"/>
    <xdr:sp macro="" textlink="">
      <xdr:nvSpPr>
        <xdr:cNvPr id="324" name="n_1aveValue【港湾・漁港】&#10;有形固定資産減価償却率"/>
        <xdr:cNvSpPr txBox="1"/>
      </xdr:nvSpPr>
      <xdr:spPr>
        <a:xfrm>
          <a:off x="3582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325" name="n_2aveValue【港湾・漁港】&#10;有形固定資産減価償却率"/>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39025</xdr:rowOff>
    </xdr:from>
    <xdr:ext cx="405111" cy="259045"/>
    <xdr:sp macro="" textlink="">
      <xdr:nvSpPr>
        <xdr:cNvPr id="326" name="n_2mainValue【港湾・漁港】&#10;有形固定資産減価償却率"/>
        <xdr:cNvSpPr txBox="1"/>
      </xdr:nvSpPr>
      <xdr:spPr>
        <a:xfrm>
          <a:off x="27057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7" name="直線コネクタ 33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8" name="テキスト ボックス 33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40" name="テキスト ボックス 33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1" name="直線コネクタ 34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42" name="テキスト ボックス 34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4" name="テキスト ボックス 34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46" name="直線コネクタ 34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4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48" name="直線コネクタ 34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4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50" name="直線コネクタ 34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71100</xdr:rowOff>
    </xdr:from>
    <xdr:ext cx="599010" cy="259045"/>
    <xdr:sp macro="" textlink="">
      <xdr:nvSpPr>
        <xdr:cNvPr id="351" name="【港湾・漁港】&#10;一人当たり有形固定資産（償却資産）額平均値テキスト"/>
        <xdr:cNvSpPr txBox="1"/>
      </xdr:nvSpPr>
      <xdr:spPr>
        <a:xfrm>
          <a:off x="10515600" y="1824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52" name="フローチャート: 判断 35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53" name="フローチャート: 判断 35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54" name="フローチャート: 判断 35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26518</xdr:rowOff>
    </xdr:from>
    <xdr:to>
      <xdr:col>46</xdr:col>
      <xdr:colOff>38100</xdr:colOff>
      <xdr:row>107</xdr:row>
      <xdr:rowOff>128118</xdr:rowOff>
    </xdr:to>
    <xdr:sp macro="" textlink="">
      <xdr:nvSpPr>
        <xdr:cNvPr id="360" name="楕円 359"/>
        <xdr:cNvSpPr/>
      </xdr:nvSpPr>
      <xdr:spPr>
        <a:xfrm>
          <a:off x="8699500" y="183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16143</xdr:rowOff>
    </xdr:from>
    <xdr:ext cx="599010" cy="259045"/>
    <xdr:sp macro="" textlink="">
      <xdr:nvSpPr>
        <xdr:cNvPr id="361"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62"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119245</xdr:rowOff>
    </xdr:from>
    <xdr:ext cx="534377" cy="259045"/>
    <xdr:sp macro="" textlink="">
      <xdr:nvSpPr>
        <xdr:cNvPr id="363" name="n_2mainValue【港湾・漁港】&#10;一人当たり有形固定資産（償却資産）額"/>
        <xdr:cNvSpPr txBox="1"/>
      </xdr:nvSpPr>
      <xdr:spPr>
        <a:xfrm>
          <a:off x="8483111" y="184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88" name="直線コネクタ 387"/>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89"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90" name="直線コネクタ 389"/>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93"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94" name="フローチャート: 判断 393"/>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95" name="フローチャート: 判断 394"/>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96" name="フローチャート: 判断 39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71120</xdr:rowOff>
    </xdr:from>
    <xdr:to>
      <xdr:col>76</xdr:col>
      <xdr:colOff>165100</xdr:colOff>
      <xdr:row>34</xdr:row>
      <xdr:rowOff>1270</xdr:rowOff>
    </xdr:to>
    <xdr:sp macro="" textlink="">
      <xdr:nvSpPr>
        <xdr:cNvPr id="402" name="楕円 401"/>
        <xdr:cNvSpPr/>
      </xdr:nvSpPr>
      <xdr:spPr>
        <a:xfrm>
          <a:off x="1454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86377</xdr:rowOff>
    </xdr:from>
    <xdr:ext cx="405111" cy="259045"/>
    <xdr:sp macro="" textlink="">
      <xdr:nvSpPr>
        <xdr:cNvPr id="403" name="n_1aveValue【認定こども園・幼稚園・保育所】&#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04"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17797</xdr:rowOff>
    </xdr:from>
    <xdr:ext cx="405111" cy="259045"/>
    <xdr:sp macro="" textlink="">
      <xdr:nvSpPr>
        <xdr:cNvPr id="405" name="n_2mainValue【認定こども園・幼稚園・保育所】&#10;有形固定資産減価償却率"/>
        <xdr:cNvSpPr txBox="1"/>
      </xdr:nvSpPr>
      <xdr:spPr>
        <a:xfrm>
          <a:off x="14389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31" name="直線コネクタ 430"/>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32"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33" name="直線コネクタ 432"/>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34"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35" name="直線コネクタ 43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36"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37" name="フローチャート: 判断 436"/>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38" name="フローチャート: 判断 437"/>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39" name="フローチャート: 判断 43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23767</xdr:rowOff>
    </xdr:from>
    <xdr:to>
      <xdr:col>107</xdr:col>
      <xdr:colOff>101600</xdr:colOff>
      <xdr:row>41</xdr:row>
      <xdr:rowOff>125367</xdr:rowOff>
    </xdr:to>
    <xdr:sp macro="" textlink="">
      <xdr:nvSpPr>
        <xdr:cNvPr id="445" name="楕円 444"/>
        <xdr:cNvSpPr/>
      </xdr:nvSpPr>
      <xdr:spPr>
        <a:xfrm>
          <a:off x="20383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14531</xdr:rowOff>
    </xdr:from>
    <xdr:ext cx="469744" cy="259045"/>
    <xdr:sp macro="" textlink="">
      <xdr:nvSpPr>
        <xdr:cNvPr id="446"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47"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116494</xdr:rowOff>
    </xdr:from>
    <xdr:ext cx="469744" cy="259045"/>
    <xdr:sp macro="" textlink="">
      <xdr:nvSpPr>
        <xdr:cNvPr id="448" name="n_2mainValue【認定こども園・幼稚園・保育所】&#10;一人当たり面積"/>
        <xdr:cNvSpPr txBox="1"/>
      </xdr:nvSpPr>
      <xdr:spPr>
        <a:xfrm>
          <a:off x="20199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1" name="テキスト ボックス 4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1" name="テキスト ボックス 4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75" name="直線コネクタ 47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7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77" name="直線コネクタ 47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7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79" name="直線コネクタ 47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8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81" name="フローチャート: 判断 48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82" name="フローチャート: 判断 48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83" name="フローチャート: 判断 48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14515</xdr:rowOff>
    </xdr:from>
    <xdr:to>
      <xdr:col>76</xdr:col>
      <xdr:colOff>165100</xdr:colOff>
      <xdr:row>58</xdr:row>
      <xdr:rowOff>116115</xdr:rowOff>
    </xdr:to>
    <xdr:sp macro="" textlink="">
      <xdr:nvSpPr>
        <xdr:cNvPr id="489" name="楕円 488"/>
        <xdr:cNvSpPr/>
      </xdr:nvSpPr>
      <xdr:spPr>
        <a:xfrm>
          <a:off x="14541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29771</xdr:rowOff>
    </xdr:from>
    <xdr:ext cx="405111" cy="259045"/>
    <xdr:sp macro="" textlink="">
      <xdr:nvSpPr>
        <xdr:cNvPr id="490"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91"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132642</xdr:rowOff>
    </xdr:from>
    <xdr:ext cx="405111" cy="259045"/>
    <xdr:sp macro="" textlink="">
      <xdr:nvSpPr>
        <xdr:cNvPr id="492" name="n_2mainValue【学校施設】&#10;有形固定資産減価償却率"/>
        <xdr:cNvSpPr txBox="1"/>
      </xdr:nvSpPr>
      <xdr:spPr>
        <a:xfrm>
          <a:off x="14389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15" name="直線コネクタ 51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1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17" name="直線コネクタ 51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1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19" name="直線コネクタ 51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20"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21" name="フローチャート: 判断 52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22" name="フローチャート: 判断 52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23" name="フローチャート: 判断 52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141681</xdr:rowOff>
    </xdr:from>
    <xdr:to>
      <xdr:col>107</xdr:col>
      <xdr:colOff>101600</xdr:colOff>
      <xdr:row>61</xdr:row>
      <xdr:rowOff>71831</xdr:rowOff>
    </xdr:to>
    <xdr:sp macro="" textlink="">
      <xdr:nvSpPr>
        <xdr:cNvPr id="529" name="楕円 528"/>
        <xdr:cNvSpPr/>
      </xdr:nvSpPr>
      <xdr:spPr>
        <a:xfrm>
          <a:off x="20383500" y="104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530"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31"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88358</xdr:rowOff>
    </xdr:from>
    <xdr:ext cx="469744" cy="259045"/>
    <xdr:sp macro="" textlink="">
      <xdr:nvSpPr>
        <xdr:cNvPr id="532" name="n_2mainValue【学校施設】&#10;一人当たり面積"/>
        <xdr:cNvSpPr txBox="1"/>
      </xdr:nvSpPr>
      <xdr:spPr>
        <a:xfrm>
          <a:off x="20199427" y="102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3" name="テキスト ボックス 55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7" name="直線コネクタ 556"/>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8"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9" name="直線コネクタ 558"/>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1" name="直線コネクタ 56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62"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63" name="フローチャート: 判断 562"/>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4" name="フローチャート: 判断 563"/>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65" name="フローチャート: 判断 564"/>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31114</xdr:rowOff>
    </xdr:from>
    <xdr:to>
      <xdr:col>76</xdr:col>
      <xdr:colOff>165100</xdr:colOff>
      <xdr:row>79</xdr:row>
      <xdr:rowOff>132714</xdr:rowOff>
    </xdr:to>
    <xdr:sp macro="" textlink="">
      <xdr:nvSpPr>
        <xdr:cNvPr id="571" name="楕円 570"/>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149241</xdr:rowOff>
    </xdr:from>
    <xdr:ext cx="405111" cy="259045"/>
    <xdr:sp macro="" textlink="">
      <xdr:nvSpPr>
        <xdr:cNvPr id="572"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73"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574" name="n_2mainValue【児童館】&#10;有形固定資産減価償却率"/>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98" name="直線コネクタ 597"/>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99"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0" name="直線コネクタ 599"/>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2" name="直線コネクタ 60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4" name="フローチャート: 判断 603"/>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5" name="フローチャート: 判断 60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6" name="フローチャート: 判断 605"/>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25400</xdr:rowOff>
    </xdr:from>
    <xdr:to>
      <xdr:col>107</xdr:col>
      <xdr:colOff>101600</xdr:colOff>
      <xdr:row>84</xdr:row>
      <xdr:rowOff>127000</xdr:rowOff>
    </xdr:to>
    <xdr:sp macro="" textlink="">
      <xdr:nvSpPr>
        <xdr:cNvPr id="612" name="楕円 611"/>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61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14"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15"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38" name="直線コネクタ 637"/>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39"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0" name="直線コネクタ 639"/>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42" name="直線コネクタ 64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43"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44" name="フローチャート: 判断 643"/>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45" name="フローチャート: 判断 644"/>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46" name="フローチャート: 判断 645"/>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43687</xdr:rowOff>
    </xdr:from>
    <xdr:to>
      <xdr:col>76</xdr:col>
      <xdr:colOff>165100</xdr:colOff>
      <xdr:row>104</xdr:row>
      <xdr:rowOff>145287</xdr:rowOff>
    </xdr:to>
    <xdr:sp macro="" textlink="">
      <xdr:nvSpPr>
        <xdr:cNvPr id="652" name="楕円 651"/>
        <xdr:cNvSpPr/>
      </xdr:nvSpPr>
      <xdr:spPr>
        <a:xfrm>
          <a:off x="14541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150385</xdr:rowOff>
    </xdr:from>
    <xdr:ext cx="405111" cy="259045"/>
    <xdr:sp macro="" textlink="">
      <xdr:nvSpPr>
        <xdr:cNvPr id="653"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54"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136414</xdr:rowOff>
    </xdr:from>
    <xdr:ext cx="405111" cy="259045"/>
    <xdr:sp macro="" textlink="">
      <xdr:nvSpPr>
        <xdr:cNvPr id="655" name="n_2mainValue【公民館】&#10;有形固定資産減価償却率"/>
        <xdr:cNvSpPr txBox="1"/>
      </xdr:nvSpPr>
      <xdr:spPr>
        <a:xfrm>
          <a:off x="14389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79" name="直線コネクタ 678"/>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1" name="直線コネクタ 68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82"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83" name="直線コネクタ 682"/>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84"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85" name="フローチャート: 判断 684"/>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86" name="フローチャート: 判断 685"/>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87" name="フローチャート: 判断 686"/>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73025</xdr:rowOff>
    </xdr:from>
    <xdr:to>
      <xdr:col>107</xdr:col>
      <xdr:colOff>101600</xdr:colOff>
      <xdr:row>107</xdr:row>
      <xdr:rowOff>3175</xdr:rowOff>
    </xdr:to>
    <xdr:sp macro="" textlink="">
      <xdr:nvSpPr>
        <xdr:cNvPr id="693" name="楕円 692"/>
        <xdr:cNvSpPr/>
      </xdr:nvSpPr>
      <xdr:spPr>
        <a:xfrm>
          <a:off x="2038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69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95"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19702</xdr:rowOff>
    </xdr:from>
    <xdr:ext cx="469744" cy="259045"/>
    <xdr:sp macro="" textlink="">
      <xdr:nvSpPr>
        <xdr:cNvPr id="696" name="n_2mainValue【公民館】&#10;一人当たり面積"/>
        <xdr:cNvSpPr txBox="1"/>
      </xdr:nvSpPr>
      <xdr:spPr>
        <a:xfrm>
          <a:off x="20199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6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23421</xdr:rowOff>
    </xdr:from>
    <xdr:ext cx="405111" cy="259045"/>
    <xdr:sp macro="" textlink="">
      <xdr:nvSpPr>
        <xdr:cNvPr id="67" name="n_2ave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125004</xdr:rowOff>
    </xdr:from>
    <xdr:to>
      <xdr:col>15</xdr:col>
      <xdr:colOff>101600</xdr:colOff>
      <xdr:row>38</xdr:row>
      <xdr:rowOff>55155</xdr:rowOff>
    </xdr:to>
    <xdr:sp macro="" textlink="">
      <xdr:nvSpPr>
        <xdr:cNvPr id="73" name="楕円 72"/>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71681</xdr:rowOff>
    </xdr:from>
    <xdr:ext cx="405111" cy="259045"/>
    <xdr:sp macro="" textlink="">
      <xdr:nvSpPr>
        <xdr:cNvPr id="74" name="n_2mainValue【図書館】&#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1"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2" name="フローチャート: 判断 101"/>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4"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5" name="フローチャート: 判断 104"/>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6"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160274</xdr:rowOff>
    </xdr:from>
    <xdr:to>
      <xdr:col>46</xdr:col>
      <xdr:colOff>38100</xdr:colOff>
      <xdr:row>40</xdr:row>
      <xdr:rowOff>90424</xdr:rowOff>
    </xdr:to>
    <xdr:sp macro="" textlink="">
      <xdr:nvSpPr>
        <xdr:cNvPr id="112" name="楕円 111"/>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81551</xdr:rowOff>
    </xdr:from>
    <xdr:ext cx="469744" cy="259045"/>
    <xdr:sp macro="" textlink="">
      <xdr:nvSpPr>
        <xdr:cNvPr id="113" name="n_2mainValue【図書館】&#10;一人当たり面積"/>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7" name="直線コネクタ 136"/>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38"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1" name="直線コネクタ 14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2"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3" name="フローチャート: 判断 142"/>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4" name="フローチャート: 判断 143"/>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45"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147"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126365</xdr:rowOff>
    </xdr:from>
    <xdr:to>
      <xdr:col>15</xdr:col>
      <xdr:colOff>101600</xdr:colOff>
      <xdr:row>56</xdr:row>
      <xdr:rowOff>56515</xdr:rowOff>
    </xdr:to>
    <xdr:sp macro="" textlink="">
      <xdr:nvSpPr>
        <xdr:cNvPr id="153" name="楕円 152"/>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73042</xdr:rowOff>
    </xdr:from>
    <xdr:ext cx="405111" cy="259045"/>
    <xdr:sp macro="" textlink="">
      <xdr:nvSpPr>
        <xdr:cNvPr id="154" name="n_2mainValue【体育館・プール】&#10;有形固定資産減価償却率"/>
        <xdr:cNvSpPr txBox="1"/>
      </xdr:nvSpPr>
      <xdr:spPr>
        <a:xfrm>
          <a:off x="270574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6" name="テキスト ボックス 16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8" name="テキスト ボックス 16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0" name="テキスト ボックス 16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2" name="テキスト ボックス 17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4" name="テキスト ボックス 17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6" name="テキスト ボックス 17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0" name="直線コネクタ 179"/>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1"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2" name="直線コネクタ 181"/>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3"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84" name="直線コネクタ 183"/>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85"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86" name="フローチャート: 判断 185"/>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87" name="フローチャート: 判断 186"/>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88"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89" name="フローチャート: 判断 188"/>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90"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83094</xdr:rowOff>
    </xdr:from>
    <xdr:to>
      <xdr:col>46</xdr:col>
      <xdr:colOff>38100</xdr:colOff>
      <xdr:row>62</xdr:row>
      <xdr:rowOff>13244</xdr:rowOff>
    </xdr:to>
    <xdr:sp macro="" textlink="">
      <xdr:nvSpPr>
        <xdr:cNvPr id="196" name="楕円 195"/>
        <xdr:cNvSpPr/>
      </xdr:nvSpPr>
      <xdr:spPr>
        <a:xfrm>
          <a:off x="869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4371</xdr:rowOff>
    </xdr:from>
    <xdr:ext cx="469744" cy="259045"/>
    <xdr:sp macro="" textlink="">
      <xdr:nvSpPr>
        <xdr:cNvPr id="197" name="n_2mainValue【体育館・プール】&#10;一人当たり面積"/>
        <xdr:cNvSpPr txBox="1"/>
      </xdr:nvSpPr>
      <xdr:spPr>
        <a:xfrm>
          <a:off x="8515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9" name="テキスト ボックス 20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23" name="直線コネクタ 222"/>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24"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25" name="直線コネクタ 224"/>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7" name="直線コネクタ 22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28"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29" name="フローチャート: 判断 228"/>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30" name="フローチャート: 判断 229"/>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231"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32" name="フローチャート: 判断 231"/>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33"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65677</xdr:rowOff>
    </xdr:from>
    <xdr:to>
      <xdr:col>15</xdr:col>
      <xdr:colOff>101600</xdr:colOff>
      <xdr:row>77</xdr:row>
      <xdr:rowOff>167277</xdr:rowOff>
    </xdr:to>
    <xdr:sp macro="" textlink="">
      <xdr:nvSpPr>
        <xdr:cNvPr id="239" name="楕円 238"/>
        <xdr:cNvSpPr/>
      </xdr:nvSpPr>
      <xdr:spPr>
        <a:xfrm>
          <a:off x="2857500" y="132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76</xdr:row>
      <xdr:rowOff>12354</xdr:rowOff>
    </xdr:from>
    <xdr:ext cx="405111" cy="259045"/>
    <xdr:sp macro="" textlink="">
      <xdr:nvSpPr>
        <xdr:cNvPr id="240" name="n_2mainValue【福祉施設】&#10;有形固定資産減価償却率"/>
        <xdr:cNvSpPr txBox="1"/>
      </xdr:nvSpPr>
      <xdr:spPr>
        <a:xfrm>
          <a:off x="2705744" y="1304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62" name="直線コネクタ 26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6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64" name="直線コネクタ 26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6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66" name="直線コネクタ 26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67"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68" name="フローチャート: 判断 26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69" name="フローチャート: 判断 26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70"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71" name="フローチャート: 判断 270"/>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72"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119887</xdr:rowOff>
    </xdr:from>
    <xdr:to>
      <xdr:col>46</xdr:col>
      <xdr:colOff>38100</xdr:colOff>
      <xdr:row>86</xdr:row>
      <xdr:rowOff>50037</xdr:rowOff>
    </xdr:to>
    <xdr:sp macro="" textlink="">
      <xdr:nvSpPr>
        <xdr:cNvPr id="278" name="楕円 277"/>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41164</xdr:rowOff>
    </xdr:from>
    <xdr:ext cx="469744" cy="259045"/>
    <xdr:sp macro="" textlink="">
      <xdr:nvSpPr>
        <xdr:cNvPr id="279" name="n_2mainValue【福祉施設】&#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07" name="テキスト ボックス 30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19" name="直線コネクタ 318"/>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20"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21" name="直線コネクタ 320"/>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22"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3" name="直線コネクタ 322"/>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24"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25" name="フローチャート: 判断 324"/>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26" name="フローチャート: 判断 325"/>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327"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28" name="フローチャート: 判断 327"/>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329" name="n_2aveValue【一般廃棄物処理施設】&#10;有形固定資産減価償却率"/>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67310</xdr:rowOff>
    </xdr:from>
    <xdr:to>
      <xdr:col>76</xdr:col>
      <xdr:colOff>165100</xdr:colOff>
      <xdr:row>34</xdr:row>
      <xdr:rowOff>168910</xdr:rowOff>
    </xdr:to>
    <xdr:sp macro="" textlink="">
      <xdr:nvSpPr>
        <xdr:cNvPr id="335" name="楕円 334"/>
        <xdr:cNvSpPr/>
      </xdr:nvSpPr>
      <xdr:spPr>
        <a:xfrm>
          <a:off x="14541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13987</xdr:rowOff>
    </xdr:from>
    <xdr:ext cx="405111" cy="259045"/>
    <xdr:sp macro="" textlink="">
      <xdr:nvSpPr>
        <xdr:cNvPr id="336" name="n_2mainValue【一般廃棄物処理施設】&#10;有形固定資産減価償却率"/>
        <xdr:cNvSpPr txBox="1"/>
      </xdr:nvSpPr>
      <xdr:spPr>
        <a:xfrm>
          <a:off x="14389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8" name="テキスト ボックス 3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0" name="テキスト ボックス 3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2" name="テキスト ボックス 3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4" name="テキスト ボックス 3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6" name="テキスト ボックス 3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60" name="直線コネクタ 359"/>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61"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62" name="直線コネクタ 361"/>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63"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64" name="直線コネクタ 363"/>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65"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66" name="フローチャート: 判断 365"/>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67" name="フローチャート: 判断 366"/>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68"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69" name="フローチャート: 判断 368"/>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370" name="n_2aveValue【一般廃棄物処理施設】&#10;一人当たり有形固定資産（償却資産）額"/>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72183</xdr:rowOff>
    </xdr:from>
    <xdr:to>
      <xdr:col>107</xdr:col>
      <xdr:colOff>101600</xdr:colOff>
      <xdr:row>40</xdr:row>
      <xdr:rowOff>2333</xdr:rowOff>
    </xdr:to>
    <xdr:sp macro="" textlink="">
      <xdr:nvSpPr>
        <xdr:cNvPr id="376" name="楕円 375"/>
        <xdr:cNvSpPr/>
      </xdr:nvSpPr>
      <xdr:spPr>
        <a:xfrm>
          <a:off x="20383500" y="6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18860</xdr:rowOff>
    </xdr:from>
    <xdr:ext cx="599010" cy="259045"/>
    <xdr:sp macro="" textlink="">
      <xdr:nvSpPr>
        <xdr:cNvPr id="377" name="n_2mainValue【一般廃棄物処理施設】&#10;一人当たり有形固定資産（償却資産）額"/>
        <xdr:cNvSpPr txBox="1"/>
      </xdr:nvSpPr>
      <xdr:spPr>
        <a:xfrm>
          <a:off x="20134795" y="653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2" name="正方形/長方形 4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9" name="正方形/長方形 4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35" name="直線コネクタ 434"/>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36"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37" name="直線コネクタ 43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3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39" name="直線コネクタ 43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40"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41" name="フローチャート: 判断 440"/>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42" name="フローチャート: 判断 44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443"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44" name="フローチャート: 判断 4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445"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13970</xdr:rowOff>
    </xdr:from>
    <xdr:to>
      <xdr:col>76</xdr:col>
      <xdr:colOff>165100</xdr:colOff>
      <xdr:row>101</xdr:row>
      <xdr:rowOff>115570</xdr:rowOff>
    </xdr:to>
    <xdr:sp macro="" textlink="">
      <xdr:nvSpPr>
        <xdr:cNvPr id="451" name="楕円 450"/>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132097</xdr:rowOff>
    </xdr:from>
    <xdr:ext cx="405111" cy="259045"/>
    <xdr:sp macro="" textlink="">
      <xdr:nvSpPr>
        <xdr:cNvPr id="452" name="n_2mainValue【庁舎】&#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4" name="テキスト ボックス 4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76" name="直線コネクタ 475"/>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77"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78" name="直線コネクタ 477"/>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79"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80" name="直線コネクタ 479"/>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81"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82" name="フローチャート: 判断 481"/>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83" name="フローチャート: 判断 482"/>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84"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85" name="フローチャート: 判断 484"/>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86"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86361</xdr:rowOff>
    </xdr:from>
    <xdr:to>
      <xdr:col>107</xdr:col>
      <xdr:colOff>101600</xdr:colOff>
      <xdr:row>107</xdr:row>
      <xdr:rowOff>16511</xdr:rowOff>
    </xdr:to>
    <xdr:sp macro="" textlink="">
      <xdr:nvSpPr>
        <xdr:cNvPr id="492" name="楕円 491"/>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7638</xdr:rowOff>
    </xdr:from>
    <xdr:ext cx="469744" cy="259045"/>
    <xdr:sp macro="" textlink="">
      <xdr:nvSpPr>
        <xdr:cNvPr id="493" name="n_2mainValue【庁舎】&#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年度より基準財政需要額の測定単位が平成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人口に切り替わったため、基準財政需要額が減少したこと、算定に用いる徴収率の見直しにより市町村民税における基準財政収入額が増加したことで財政力指数は増加傾向にある。しかし、地方税収入が類似団体に比べて低く、平均を大きく下回る</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となっている。今後は、更なる滞納税額等の圧縮、徴収率向上に取組み、自主財源の確保を図るとともに引き続き徹底した歳出削減に努めることにより財政の健全化を図る。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及び補助費に充当した一般財源が前年度に比べ減少したものの、一部事務組合への負担金や扶助費が増加したために経常経費充当一般財源が上昇した。更に、地方交付税の大幅な減少による経常一般財源収入額の低下も要因となり、経常収支比率が前年度より増加することとなった。これは、全国平均や類似団体と比べ大きく上回る結果であり、今後は投資的経費にかかる新規発行債の抑制による公債費の縮減や事務事業の見直しの継続、また、特別会計への繰出金の圧縮などによる経常経費の削減を図るとともに、町税の徴収率の向上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40277</xdr:rowOff>
    </xdr:from>
    <xdr:to>
      <xdr:col>23</xdr:col>
      <xdr:colOff>133350</xdr:colOff>
      <xdr:row>65</xdr:row>
      <xdr:rowOff>91984</xdr:rowOff>
    </xdr:to>
    <xdr:cxnSp macro="">
      <xdr:nvCxnSpPr>
        <xdr:cNvPr id="135" name="直線コネクタ 134"/>
        <xdr:cNvCxnSpPr/>
      </xdr:nvCxnSpPr>
      <xdr:spPr>
        <a:xfrm>
          <a:off x="4114800" y="1118452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149678</xdr:rowOff>
    </xdr:from>
    <xdr:to>
      <xdr:col>19</xdr:col>
      <xdr:colOff>133350</xdr:colOff>
      <xdr:row>65</xdr:row>
      <xdr:rowOff>40277</xdr:rowOff>
    </xdr:to>
    <xdr:cxnSp macro="">
      <xdr:nvCxnSpPr>
        <xdr:cNvPr id="138" name="直線コネクタ 137"/>
        <xdr:cNvCxnSpPr/>
      </xdr:nvCxnSpPr>
      <xdr:spPr>
        <a:xfrm>
          <a:off x="3225800" y="1112247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149678</xdr:rowOff>
    </xdr:from>
    <xdr:to>
      <xdr:col>15</xdr:col>
      <xdr:colOff>82550</xdr:colOff>
      <xdr:row>65</xdr:row>
      <xdr:rowOff>36830</xdr:rowOff>
    </xdr:to>
    <xdr:cxnSp macro="">
      <xdr:nvCxnSpPr>
        <xdr:cNvPr id="141" name="直線コネクタ 140"/>
        <xdr:cNvCxnSpPr/>
      </xdr:nvCxnSpPr>
      <xdr:spPr>
        <a:xfrm flipV="1">
          <a:off x="2336800" y="1112247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47172</xdr:rowOff>
    </xdr:to>
    <xdr:cxnSp macro="">
      <xdr:nvCxnSpPr>
        <xdr:cNvPr id="144" name="直線コネクタ 143"/>
        <xdr:cNvCxnSpPr/>
      </xdr:nvCxnSpPr>
      <xdr:spPr>
        <a:xfrm flipV="1">
          <a:off x="1447800" y="111810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46" name="テキスト ボックス 145"/>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48" name="テキスト ボックス 14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41184</xdr:rowOff>
    </xdr:from>
    <xdr:to>
      <xdr:col>23</xdr:col>
      <xdr:colOff>184150</xdr:colOff>
      <xdr:row>65</xdr:row>
      <xdr:rowOff>142784</xdr:rowOff>
    </xdr:to>
    <xdr:sp macro="" textlink="">
      <xdr:nvSpPr>
        <xdr:cNvPr id="154" name="楕円 153"/>
        <xdr:cNvSpPr/>
      </xdr:nvSpPr>
      <xdr:spPr>
        <a:xfrm>
          <a:off x="4902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13261</xdr:rowOff>
    </xdr:from>
    <xdr:ext cx="762000" cy="259045"/>
    <xdr:sp macro="" textlink="">
      <xdr:nvSpPr>
        <xdr:cNvPr id="155" name="財政構造の弾力性該当値テキスト"/>
        <xdr:cNvSpPr txBox="1"/>
      </xdr:nvSpPr>
      <xdr:spPr>
        <a:xfrm>
          <a:off x="5041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160927</xdr:rowOff>
    </xdr:from>
    <xdr:to>
      <xdr:col>19</xdr:col>
      <xdr:colOff>184150</xdr:colOff>
      <xdr:row>65</xdr:row>
      <xdr:rowOff>91077</xdr:rowOff>
    </xdr:to>
    <xdr:sp macro="" textlink="">
      <xdr:nvSpPr>
        <xdr:cNvPr id="156" name="楕円 155"/>
        <xdr:cNvSpPr/>
      </xdr:nvSpPr>
      <xdr:spPr>
        <a:xfrm>
          <a:off x="4064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75854</xdr:rowOff>
    </xdr:from>
    <xdr:ext cx="736600" cy="259045"/>
    <xdr:sp macro="" textlink="">
      <xdr:nvSpPr>
        <xdr:cNvPr id="157" name="テキスト ボックス 156"/>
        <xdr:cNvSpPr txBox="1"/>
      </xdr:nvSpPr>
      <xdr:spPr>
        <a:xfrm>
          <a:off x="3733800" y="112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98878</xdr:rowOff>
    </xdr:from>
    <xdr:to>
      <xdr:col>15</xdr:col>
      <xdr:colOff>133350</xdr:colOff>
      <xdr:row>65</xdr:row>
      <xdr:rowOff>29028</xdr:rowOff>
    </xdr:to>
    <xdr:sp macro="" textlink="">
      <xdr:nvSpPr>
        <xdr:cNvPr id="158" name="楕円 157"/>
        <xdr:cNvSpPr/>
      </xdr:nvSpPr>
      <xdr:spPr>
        <a:xfrm>
          <a:off x="3175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13805</xdr:rowOff>
    </xdr:from>
    <xdr:ext cx="762000" cy="259045"/>
    <xdr:sp macro="" textlink="">
      <xdr:nvSpPr>
        <xdr:cNvPr id="159" name="テキスト ボックス 158"/>
        <xdr:cNvSpPr txBox="1"/>
      </xdr:nvSpPr>
      <xdr:spPr>
        <a:xfrm>
          <a:off x="2844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0" name="楕円 159"/>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1" name="テキスト ボックス 160"/>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62" name="楕円 161"/>
        <xdr:cNvSpPr/>
      </xdr:nvSpPr>
      <xdr:spPr>
        <a:xfrm>
          <a:off x="1397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82749</xdr:rowOff>
    </xdr:from>
    <xdr:ext cx="762000" cy="259045"/>
    <xdr:sp macro="" textlink="">
      <xdr:nvSpPr>
        <xdr:cNvPr id="163" name="テキスト ボックス 162"/>
        <xdr:cNvSpPr txBox="1"/>
      </xdr:nvSpPr>
      <xdr:spPr>
        <a:xfrm>
          <a:off x="1066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年度は類似団体平均と同水準となったが、前年度と比べると約</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円増加している。要因としては、内部管理経費の抑制により物件費の圧縮を図ってきたが、平成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年度においては委託料や賃金の増加により全体額が上昇したものによるものである。今後も引き続き効率的な行政運営と適正な定員管理に努め経費の削減を図る。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5342</xdr:rowOff>
    </xdr:from>
    <xdr:to>
      <xdr:col>23</xdr:col>
      <xdr:colOff>133350</xdr:colOff>
      <xdr:row>82</xdr:row>
      <xdr:rowOff>53704</xdr:rowOff>
    </xdr:to>
    <xdr:cxnSp macro="">
      <xdr:nvCxnSpPr>
        <xdr:cNvPr id="196" name="直線コネクタ 195"/>
        <xdr:cNvCxnSpPr/>
      </xdr:nvCxnSpPr>
      <xdr:spPr>
        <a:xfrm>
          <a:off x="4114800" y="14064242"/>
          <a:ext cx="8382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163082</xdr:rowOff>
    </xdr:from>
    <xdr:to>
      <xdr:col>19</xdr:col>
      <xdr:colOff>133350</xdr:colOff>
      <xdr:row>82</xdr:row>
      <xdr:rowOff>5342</xdr:rowOff>
    </xdr:to>
    <xdr:cxnSp macro="">
      <xdr:nvCxnSpPr>
        <xdr:cNvPr id="199" name="直線コネクタ 198"/>
        <xdr:cNvCxnSpPr/>
      </xdr:nvCxnSpPr>
      <xdr:spPr>
        <a:xfrm>
          <a:off x="3225800" y="14050532"/>
          <a:ext cx="8890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163082</xdr:rowOff>
    </xdr:from>
    <xdr:to>
      <xdr:col>15</xdr:col>
      <xdr:colOff>82550</xdr:colOff>
      <xdr:row>82</xdr:row>
      <xdr:rowOff>164</xdr:rowOff>
    </xdr:to>
    <xdr:cxnSp macro="">
      <xdr:nvCxnSpPr>
        <xdr:cNvPr id="202" name="直線コネクタ 201"/>
        <xdr:cNvCxnSpPr/>
      </xdr:nvCxnSpPr>
      <xdr:spPr>
        <a:xfrm flipV="1">
          <a:off x="2336800" y="14050532"/>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100347</xdr:rowOff>
    </xdr:from>
    <xdr:to>
      <xdr:col>11</xdr:col>
      <xdr:colOff>31750</xdr:colOff>
      <xdr:row>82</xdr:row>
      <xdr:rowOff>164</xdr:rowOff>
    </xdr:to>
    <xdr:cxnSp macro="">
      <xdr:nvCxnSpPr>
        <xdr:cNvPr id="205" name="直線コネクタ 204"/>
        <xdr:cNvCxnSpPr/>
      </xdr:nvCxnSpPr>
      <xdr:spPr>
        <a:xfrm>
          <a:off x="1447800" y="13987797"/>
          <a:ext cx="889000" cy="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6" name="フローチャート: 判断 205"/>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117519</xdr:rowOff>
    </xdr:from>
    <xdr:ext cx="762000" cy="259045"/>
    <xdr:sp macro="" textlink="">
      <xdr:nvSpPr>
        <xdr:cNvPr id="207" name="テキスト ボックス 206"/>
        <xdr:cNvSpPr txBox="1"/>
      </xdr:nvSpPr>
      <xdr:spPr>
        <a:xfrm>
          <a:off x="1955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8" name="フローチャート: 判断 207"/>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96034</xdr:rowOff>
    </xdr:from>
    <xdr:ext cx="762000" cy="259045"/>
    <xdr:sp macro="" textlink="">
      <xdr:nvSpPr>
        <xdr:cNvPr id="209" name="テキスト ボックス 208"/>
        <xdr:cNvSpPr txBox="1"/>
      </xdr:nvSpPr>
      <xdr:spPr>
        <a:xfrm>
          <a:off x="1066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2904</xdr:rowOff>
    </xdr:from>
    <xdr:to>
      <xdr:col>23</xdr:col>
      <xdr:colOff>184150</xdr:colOff>
      <xdr:row>82</xdr:row>
      <xdr:rowOff>104504</xdr:rowOff>
    </xdr:to>
    <xdr:sp macro="" textlink="">
      <xdr:nvSpPr>
        <xdr:cNvPr id="215" name="楕円 214"/>
        <xdr:cNvSpPr/>
      </xdr:nvSpPr>
      <xdr:spPr>
        <a:xfrm>
          <a:off x="4902200" y="14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19431</xdr:rowOff>
    </xdr:from>
    <xdr:ext cx="762000" cy="259045"/>
    <xdr:sp macro="" textlink="">
      <xdr:nvSpPr>
        <xdr:cNvPr id="216" name="人件費・物件費等の状況該当値テキスト"/>
        <xdr:cNvSpPr txBox="1"/>
      </xdr:nvSpPr>
      <xdr:spPr>
        <a:xfrm>
          <a:off x="5041900" y="139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125992</xdr:rowOff>
    </xdr:from>
    <xdr:to>
      <xdr:col>19</xdr:col>
      <xdr:colOff>184150</xdr:colOff>
      <xdr:row>82</xdr:row>
      <xdr:rowOff>56142</xdr:rowOff>
    </xdr:to>
    <xdr:sp macro="" textlink="">
      <xdr:nvSpPr>
        <xdr:cNvPr id="217" name="楕円 216"/>
        <xdr:cNvSpPr/>
      </xdr:nvSpPr>
      <xdr:spPr>
        <a:xfrm>
          <a:off x="4064000" y="140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66319</xdr:rowOff>
    </xdr:from>
    <xdr:ext cx="736600" cy="259045"/>
    <xdr:sp macro="" textlink="">
      <xdr:nvSpPr>
        <xdr:cNvPr id="218" name="テキスト ボックス 217"/>
        <xdr:cNvSpPr txBox="1"/>
      </xdr:nvSpPr>
      <xdr:spPr>
        <a:xfrm>
          <a:off x="3733800" y="1378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112282</xdr:rowOff>
    </xdr:from>
    <xdr:to>
      <xdr:col>15</xdr:col>
      <xdr:colOff>133350</xdr:colOff>
      <xdr:row>82</xdr:row>
      <xdr:rowOff>42432</xdr:rowOff>
    </xdr:to>
    <xdr:sp macro="" textlink="">
      <xdr:nvSpPr>
        <xdr:cNvPr id="219" name="楕円 218"/>
        <xdr:cNvSpPr/>
      </xdr:nvSpPr>
      <xdr:spPr>
        <a:xfrm>
          <a:off x="3175000" y="13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52609</xdr:rowOff>
    </xdr:from>
    <xdr:ext cx="762000" cy="259045"/>
    <xdr:sp macro="" textlink="">
      <xdr:nvSpPr>
        <xdr:cNvPr id="220" name="テキスト ボックス 219"/>
        <xdr:cNvSpPr txBox="1"/>
      </xdr:nvSpPr>
      <xdr:spPr>
        <a:xfrm>
          <a:off x="2844800" y="137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120814</xdr:rowOff>
    </xdr:from>
    <xdr:to>
      <xdr:col>11</xdr:col>
      <xdr:colOff>82550</xdr:colOff>
      <xdr:row>82</xdr:row>
      <xdr:rowOff>50964</xdr:rowOff>
    </xdr:to>
    <xdr:sp macro="" textlink="">
      <xdr:nvSpPr>
        <xdr:cNvPr id="221" name="楕円 220"/>
        <xdr:cNvSpPr/>
      </xdr:nvSpPr>
      <xdr:spPr>
        <a:xfrm>
          <a:off x="2286000" y="140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35741</xdr:rowOff>
    </xdr:from>
    <xdr:ext cx="762000" cy="259045"/>
    <xdr:sp macro="" textlink="">
      <xdr:nvSpPr>
        <xdr:cNvPr id="222" name="テキスト ボックス 221"/>
        <xdr:cNvSpPr txBox="1"/>
      </xdr:nvSpPr>
      <xdr:spPr>
        <a:xfrm>
          <a:off x="1955800" y="1409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49547</xdr:rowOff>
    </xdr:from>
    <xdr:to>
      <xdr:col>7</xdr:col>
      <xdr:colOff>31750</xdr:colOff>
      <xdr:row>81</xdr:row>
      <xdr:rowOff>151147</xdr:rowOff>
    </xdr:to>
    <xdr:sp macro="" textlink="">
      <xdr:nvSpPr>
        <xdr:cNvPr id="223" name="楕円 222"/>
        <xdr:cNvSpPr/>
      </xdr:nvSpPr>
      <xdr:spPr>
        <a:xfrm>
          <a:off x="1397000" y="139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135924</xdr:rowOff>
    </xdr:from>
    <xdr:ext cx="762000" cy="259045"/>
    <xdr:sp macro="" textlink="">
      <xdr:nvSpPr>
        <xdr:cNvPr id="224" name="テキスト ボックス 223"/>
        <xdr:cNvSpPr txBox="1"/>
      </xdr:nvSpPr>
      <xdr:spPr>
        <a:xfrm>
          <a:off x="1066800" y="1402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に準じた給与の総合的見直しを行っているが、職員が比較的高年齢層のため現給保障対象者が半数近く占め、また経験年数階層に変動が生じたことで、類似団体平均より１．１上回った。今後において平均水準を維持するため引き続き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本数値は、「地方公務員給与実態調査」に基づくものであるが、</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当該数値作成時点（平成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月末時点）において平成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年結果が</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未公表となっているため 前年度数値を引用。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0" name="直線コネクタ 259"/>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136979</xdr:rowOff>
    </xdr:to>
    <xdr:cxnSp macro="">
      <xdr:nvCxnSpPr>
        <xdr:cNvPr id="263" name="直線コネクタ 262"/>
        <xdr:cNvCxnSpPr/>
      </xdr:nvCxnSpPr>
      <xdr:spPr>
        <a:xfrm>
          <a:off x="15290800" y="150071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136979</xdr:rowOff>
    </xdr:to>
    <xdr:cxnSp macro="">
      <xdr:nvCxnSpPr>
        <xdr:cNvPr id="266" name="直線コネクタ 265"/>
        <xdr:cNvCxnSpPr/>
      </xdr:nvCxnSpPr>
      <xdr:spPr>
        <a:xfrm flipV="1">
          <a:off x="14401800" y="150071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69" name="直線コネクタ 268"/>
        <xdr:cNvCxnSpPr/>
      </xdr:nvCxnSpPr>
      <xdr:spPr>
        <a:xfrm>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0" name="フローチャート: 判断 269"/>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1" name="テキスト ボックス 270"/>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2" name="フローチャート: 判断 271"/>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73" name="テキスト ボックス 272"/>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9" name="楕円 278"/>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0"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1" name="楕円 280"/>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2" name="テキスト ボックス 281"/>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5" name="楕円 284"/>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6" name="テキスト ボックス 285"/>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人上回ったものの、職員の定員維持に努めたことで北海道平均及び類似団体の平均水準を下回った。今後も計画的な職員採用を行い適切な定員管理に努める。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126274</xdr:rowOff>
    </xdr:from>
    <xdr:to>
      <xdr:col>81</xdr:col>
      <xdr:colOff>44450</xdr:colOff>
      <xdr:row>61</xdr:row>
      <xdr:rowOff>145808</xdr:rowOff>
    </xdr:to>
    <xdr:cxnSp macro="">
      <xdr:nvCxnSpPr>
        <xdr:cNvPr id="325" name="直線コネクタ 324"/>
        <xdr:cNvCxnSpPr/>
      </xdr:nvCxnSpPr>
      <xdr:spPr>
        <a:xfrm>
          <a:off x="16179800" y="1058472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106741</xdr:rowOff>
    </xdr:from>
    <xdr:to>
      <xdr:col>77</xdr:col>
      <xdr:colOff>44450</xdr:colOff>
      <xdr:row>61</xdr:row>
      <xdr:rowOff>126274</xdr:rowOff>
    </xdr:to>
    <xdr:cxnSp macro="">
      <xdr:nvCxnSpPr>
        <xdr:cNvPr id="328" name="直線コネクタ 327"/>
        <xdr:cNvCxnSpPr/>
      </xdr:nvCxnSpPr>
      <xdr:spPr>
        <a:xfrm>
          <a:off x="15290800" y="1056519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65375</xdr:rowOff>
    </xdr:from>
    <xdr:to>
      <xdr:col>72</xdr:col>
      <xdr:colOff>203200</xdr:colOff>
      <xdr:row>61</xdr:row>
      <xdr:rowOff>106741</xdr:rowOff>
    </xdr:to>
    <xdr:cxnSp macro="">
      <xdr:nvCxnSpPr>
        <xdr:cNvPr id="331" name="直線コネクタ 330"/>
        <xdr:cNvCxnSpPr/>
      </xdr:nvCxnSpPr>
      <xdr:spPr>
        <a:xfrm>
          <a:off x="14401800" y="105238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65375</xdr:rowOff>
    </xdr:to>
    <xdr:cxnSp macro="">
      <xdr:nvCxnSpPr>
        <xdr:cNvPr id="334" name="直線コネクタ 333"/>
        <xdr:cNvCxnSpPr/>
      </xdr:nvCxnSpPr>
      <xdr:spPr>
        <a:xfrm>
          <a:off x="13512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5" name="フローチャート: 判断 334"/>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6" name="テキスト ボックス 335"/>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7" name="フローチャート: 判断 336"/>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38" name="テキスト ボックス 337"/>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95008</xdr:rowOff>
    </xdr:from>
    <xdr:to>
      <xdr:col>81</xdr:col>
      <xdr:colOff>95250</xdr:colOff>
      <xdr:row>62</xdr:row>
      <xdr:rowOff>25158</xdr:rowOff>
    </xdr:to>
    <xdr:sp macro="" textlink="">
      <xdr:nvSpPr>
        <xdr:cNvPr id="344" name="楕円 343"/>
        <xdr:cNvSpPr/>
      </xdr:nvSpPr>
      <xdr:spPr>
        <a:xfrm>
          <a:off x="169672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111535</xdr:rowOff>
    </xdr:from>
    <xdr:ext cx="762000" cy="259045"/>
    <xdr:sp macro="" textlink="">
      <xdr:nvSpPr>
        <xdr:cNvPr id="345" name="定員管理の状況該当値テキスト"/>
        <xdr:cNvSpPr txBox="1"/>
      </xdr:nvSpPr>
      <xdr:spPr>
        <a:xfrm>
          <a:off x="171069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75474</xdr:rowOff>
    </xdr:from>
    <xdr:to>
      <xdr:col>77</xdr:col>
      <xdr:colOff>95250</xdr:colOff>
      <xdr:row>62</xdr:row>
      <xdr:rowOff>5624</xdr:rowOff>
    </xdr:to>
    <xdr:sp macro="" textlink="">
      <xdr:nvSpPr>
        <xdr:cNvPr id="346" name="楕円 345"/>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15801</xdr:rowOff>
    </xdr:from>
    <xdr:ext cx="736600" cy="259045"/>
    <xdr:sp macro="" textlink="">
      <xdr:nvSpPr>
        <xdr:cNvPr id="347" name="テキスト ボックス 346"/>
        <xdr:cNvSpPr txBox="1"/>
      </xdr:nvSpPr>
      <xdr:spPr>
        <a:xfrm>
          <a:off x="15798800" y="1030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55941</xdr:rowOff>
    </xdr:from>
    <xdr:to>
      <xdr:col>73</xdr:col>
      <xdr:colOff>44450</xdr:colOff>
      <xdr:row>61</xdr:row>
      <xdr:rowOff>157541</xdr:rowOff>
    </xdr:to>
    <xdr:sp macro="" textlink="">
      <xdr:nvSpPr>
        <xdr:cNvPr id="348" name="楕円 347"/>
        <xdr:cNvSpPr/>
      </xdr:nvSpPr>
      <xdr:spPr>
        <a:xfrm>
          <a:off x="15240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167718</xdr:rowOff>
    </xdr:from>
    <xdr:ext cx="762000" cy="259045"/>
    <xdr:sp macro="" textlink="">
      <xdr:nvSpPr>
        <xdr:cNvPr id="349" name="テキスト ボックス 348"/>
        <xdr:cNvSpPr txBox="1"/>
      </xdr:nvSpPr>
      <xdr:spPr>
        <a:xfrm>
          <a:off x="14909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14575</xdr:rowOff>
    </xdr:from>
    <xdr:to>
      <xdr:col>68</xdr:col>
      <xdr:colOff>203200</xdr:colOff>
      <xdr:row>61</xdr:row>
      <xdr:rowOff>116175</xdr:rowOff>
    </xdr:to>
    <xdr:sp macro="" textlink="">
      <xdr:nvSpPr>
        <xdr:cNvPr id="350" name="楕円 349"/>
        <xdr:cNvSpPr/>
      </xdr:nvSpPr>
      <xdr:spPr>
        <a:xfrm>
          <a:off x="14351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100952</xdr:rowOff>
    </xdr:from>
    <xdr:ext cx="762000" cy="259045"/>
    <xdr:sp macro="" textlink="">
      <xdr:nvSpPr>
        <xdr:cNvPr id="351" name="テキスト ボックス 350"/>
        <xdr:cNvSpPr txBox="1"/>
      </xdr:nvSpPr>
      <xdr:spPr>
        <a:xfrm>
          <a:off x="14020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52" name="楕円 351"/>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87163</xdr:rowOff>
    </xdr:from>
    <xdr:ext cx="762000" cy="259045"/>
    <xdr:sp macro="" textlink="">
      <xdr:nvSpPr>
        <xdr:cNvPr id="353" name="テキスト ボックス 352"/>
        <xdr:cNvSpPr txBox="1"/>
      </xdr:nvSpPr>
      <xdr:spPr>
        <a:xfrm>
          <a:off x="13131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地方債の抑制により元利償還額が前年度より減少するとともに類似団体平均を下回ったため、実質公債費比率が前年度より減少した。しかし、特別会計の繰出金や一部事務組合、広域連合に対する負担金のうち施設整備等に要した地方債の償還財源に充てたとされる準元利償還金が依然として高水準で推移していることから、類似団体平均値を上回っている。今後は、特別会計や一部事務組合等の事業に対する借入金の抑制に努め、繰出金、負担金の抑制を図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145097</xdr:rowOff>
    </xdr:from>
    <xdr:to>
      <xdr:col>81</xdr:col>
      <xdr:colOff>44450</xdr:colOff>
      <xdr:row>41</xdr:row>
      <xdr:rowOff>3810</xdr:rowOff>
    </xdr:to>
    <xdr:cxnSp macro="">
      <xdr:nvCxnSpPr>
        <xdr:cNvPr id="383" name="直線コネクタ 382"/>
        <xdr:cNvCxnSpPr/>
      </xdr:nvCxnSpPr>
      <xdr:spPr>
        <a:xfrm flipV="1">
          <a:off x="16179800" y="70030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46038</xdr:rowOff>
    </xdr:to>
    <xdr:cxnSp macro="">
      <xdr:nvCxnSpPr>
        <xdr:cNvPr id="386" name="直線コネクタ 385"/>
        <xdr:cNvCxnSpPr/>
      </xdr:nvCxnSpPr>
      <xdr:spPr>
        <a:xfrm flipV="1">
          <a:off x="15290800" y="703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46038</xdr:rowOff>
    </xdr:from>
    <xdr:to>
      <xdr:col>72</xdr:col>
      <xdr:colOff>203200</xdr:colOff>
      <xdr:row>41</xdr:row>
      <xdr:rowOff>100330</xdr:rowOff>
    </xdr:to>
    <xdr:cxnSp macro="">
      <xdr:nvCxnSpPr>
        <xdr:cNvPr id="389" name="直線コネクタ 388"/>
        <xdr:cNvCxnSpPr/>
      </xdr:nvCxnSpPr>
      <xdr:spPr>
        <a:xfrm flipV="1">
          <a:off x="14401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112395</xdr:rowOff>
    </xdr:to>
    <xdr:cxnSp macro="">
      <xdr:nvCxnSpPr>
        <xdr:cNvPr id="392" name="直線コネクタ 391"/>
        <xdr:cNvCxnSpPr/>
      </xdr:nvCxnSpPr>
      <xdr:spPr>
        <a:xfrm flipV="1">
          <a:off x="13512800" y="712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3" name="フローチャート: 判断 392"/>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4" name="テキスト ボックス 393"/>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5" name="フローチャート: 判断 394"/>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396" name="テキスト ボックス 395"/>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94297</xdr:rowOff>
    </xdr:from>
    <xdr:to>
      <xdr:col>81</xdr:col>
      <xdr:colOff>95250</xdr:colOff>
      <xdr:row>41</xdr:row>
      <xdr:rowOff>24447</xdr:rowOff>
    </xdr:to>
    <xdr:sp macro="" textlink="">
      <xdr:nvSpPr>
        <xdr:cNvPr id="402" name="楕円 401"/>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66374</xdr:rowOff>
    </xdr:from>
    <xdr:ext cx="762000" cy="259045"/>
    <xdr:sp macro="" textlink="">
      <xdr:nvSpPr>
        <xdr:cNvPr id="403"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5" name="テキスト ボックス 40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166688</xdr:rowOff>
    </xdr:from>
    <xdr:to>
      <xdr:col>73</xdr:col>
      <xdr:colOff>44450</xdr:colOff>
      <xdr:row>41</xdr:row>
      <xdr:rowOff>96838</xdr:rowOff>
    </xdr:to>
    <xdr:sp macro="" textlink="">
      <xdr:nvSpPr>
        <xdr:cNvPr id="406" name="楕円 40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81615</xdr:rowOff>
    </xdr:from>
    <xdr:ext cx="762000" cy="259045"/>
    <xdr:sp macro="" textlink="">
      <xdr:nvSpPr>
        <xdr:cNvPr id="407" name="テキスト ボックス 406"/>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9" name="テキスト ボックス 408"/>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61595</xdr:rowOff>
    </xdr:from>
    <xdr:to>
      <xdr:col>64</xdr:col>
      <xdr:colOff>152400</xdr:colOff>
      <xdr:row>41</xdr:row>
      <xdr:rowOff>163195</xdr:rowOff>
    </xdr:to>
    <xdr:sp macro="" textlink="">
      <xdr:nvSpPr>
        <xdr:cNvPr id="410" name="楕円 409"/>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147972</xdr:rowOff>
    </xdr:from>
    <xdr:ext cx="762000" cy="259045"/>
    <xdr:sp macro="" textlink="">
      <xdr:nvSpPr>
        <xdr:cNvPr id="411" name="テキスト ボックス 410"/>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及び公営企業会計における大型施設整備事業の抑制により地方債残高及び公営企業への繰出金の減少、長期勤続年数職員の退職による退職手当見込額の減少などで将来負担額が減少した。また、一部事務組合における地方債現在高の減少や基金残高の増加も要因として挙げられる。しかし、類似団体及び北海道の平均を上回っており、さらに今後は老朽化した公共施設の整備、更新により施設整備事業額の増加及び基金充当事業の増加に伴う基金残高の減少が予測される。このような状況のなか計画的な施設整備及び基金の積立等により将来負担比率の軽減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145733</xdr:rowOff>
    </xdr:from>
    <xdr:to>
      <xdr:col>81</xdr:col>
      <xdr:colOff>44450</xdr:colOff>
      <xdr:row>18</xdr:row>
      <xdr:rowOff>5652</xdr:rowOff>
    </xdr:to>
    <xdr:cxnSp macro="">
      <xdr:nvCxnSpPr>
        <xdr:cNvPr id="441" name="直線コネクタ 440"/>
        <xdr:cNvCxnSpPr/>
      </xdr:nvCxnSpPr>
      <xdr:spPr>
        <a:xfrm flipV="1">
          <a:off x="16179800" y="306038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5652</xdr:rowOff>
    </xdr:from>
    <xdr:to>
      <xdr:col>77</xdr:col>
      <xdr:colOff>44450</xdr:colOff>
      <xdr:row>18</xdr:row>
      <xdr:rowOff>26765</xdr:rowOff>
    </xdr:to>
    <xdr:cxnSp macro="">
      <xdr:nvCxnSpPr>
        <xdr:cNvPr id="444" name="直線コネクタ 443"/>
        <xdr:cNvCxnSpPr/>
      </xdr:nvCxnSpPr>
      <xdr:spPr>
        <a:xfrm flipV="1">
          <a:off x="15290800" y="309175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26765</xdr:rowOff>
    </xdr:from>
    <xdr:to>
      <xdr:col>72</xdr:col>
      <xdr:colOff>203200</xdr:colOff>
      <xdr:row>18</xdr:row>
      <xdr:rowOff>166116</xdr:rowOff>
    </xdr:to>
    <xdr:cxnSp macro="">
      <xdr:nvCxnSpPr>
        <xdr:cNvPr id="447" name="直線コネクタ 446"/>
        <xdr:cNvCxnSpPr/>
      </xdr:nvCxnSpPr>
      <xdr:spPr>
        <a:xfrm flipV="1">
          <a:off x="14401800" y="3112865"/>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145605</xdr:rowOff>
    </xdr:from>
    <xdr:to>
      <xdr:col>68</xdr:col>
      <xdr:colOff>152400</xdr:colOff>
      <xdr:row>18</xdr:row>
      <xdr:rowOff>166116</xdr:rowOff>
    </xdr:to>
    <xdr:cxnSp macro="">
      <xdr:nvCxnSpPr>
        <xdr:cNvPr id="450" name="直線コネクタ 449"/>
        <xdr:cNvCxnSpPr/>
      </xdr:nvCxnSpPr>
      <xdr:spPr>
        <a:xfrm>
          <a:off x="13512800" y="3231705"/>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71660</xdr:rowOff>
    </xdr:from>
    <xdr:to>
      <xdr:col>68</xdr:col>
      <xdr:colOff>203200</xdr:colOff>
      <xdr:row>16</xdr:row>
      <xdr:rowOff>1810</xdr:rowOff>
    </xdr:to>
    <xdr:sp macro="" textlink="">
      <xdr:nvSpPr>
        <xdr:cNvPr id="451" name="フローチャート: 判断 450"/>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2" name="テキスト ボックス 451"/>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3" name="フローチャート: 判断 452"/>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4" name="テキスト ボックス 453"/>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94933</xdr:rowOff>
    </xdr:from>
    <xdr:to>
      <xdr:col>81</xdr:col>
      <xdr:colOff>95250</xdr:colOff>
      <xdr:row>18</xdr:row>
      <xdr:rowOff>25083</xdr:rowOff>
    </xdr:to>
    <xdr:sp macro="" textlink="">
      <xdr:nvSpPr>
        <xdr:cNvPr id="460" name="楕円 459"/>
        <xdr:cNvSpPr/>
      </xdr:nvSpPr>
      <xdr:spPr>
        <a:xfrm>
          <a:off x="169672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67010</xdr:rowOff>
    </xdr:from>
    <xdr:ext cx="762000" cy="259045"/>
    <xdr:sp macro="" textlink="">
      <xdr:nvSpPr>
        <xdr:cNvPr id="461" name="将来負担の状況該当値テキスト"/>
        <xdr:cNvSpPr txBox="1"/>
      </xdr:nvSpPr>
      <xdr:spPr>
        <a:xfrm>
          <a:off x="17106900" y="29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126302</xdr:rowOff>
    </xdr:from>
    <xdr:to>
      <xdr:col>77</xdr:col>
      <xdr:colOff>95250</xdr:colOff>
      <xdr:row>18</xdr:row>
      <xdr:rowOff>56452</xdr:rowOff>
    </xdr:to>
    <xdr:sp macro="" textlink="">
      <xdr:nvSpPr>
        <xdr:cNvPr id="462" name="楕円 461"/>
        <xdr:cNvSpPr/>
      </xdr:nvSpPr>
      <xdr:spPr>
        <a:xfrm>
          <a:off x="16129000" y="30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41229</xdr:rowOff>
    </xdr:from>
    <xdr:ext cx="736600" cy="259045"/>
    <xdr:sp macro="" textlink="">
      <xdr:nvSpPr>
        <xdr:cNvPr id="463" name="テキスト ボックス 462"/>
        <xdr:cNvSpPr txBox="1"/>
      </xdr:nvSpPr>
      <xdr:spPr>
        <a:xfrm>
          <a:off x="15798800" y="312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147415</xdr:rowOff>
    </xdr:from>
    <xdr:to>
      <xdr:col>73</xdr:col>
      <xdr:colOff>44450</xdr:colOff>
      <xdr:row>18</xdr:row>
      <xdr:rowOff>77565</xdr:rowOff>
    </xdr:to>
    <xdr:sp macro="" textlink="">
      <xdr:nvSpPr>
        <xdr:cNvPr id="464" name="楕円 463"/>
        <xdr:cNvSpPr/>
      </xdr:nvSpPr>
      <xdr:spPr>
        <a:xfrm>
          <a:off x="152400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62342</xdr:rowOff>
    </xdr:from>
    <xdr:ext cx="762000" cy="259045"/>
    <xdr:sp macro="" textlink="">
      <xdr:nvSpPr>
        <xdr:cNvPr id="465" name="テキスト ボックス 464"/>
        <xdr:cNvSpPr txBox="1"/>
      </xdr:nvSpPr>
      <xdr:spPr>
        <a:xfrm>
          <a:off x="14909800" y="314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115316</xdr:rowOff>
    </xdr:from>
    <xdr:to>
      <xdr:col>68</xdr:col>
      <xdr:colOff>203200</xdr:colOff>
      <xdr:row>19</xdr:row>
      <xdr:rowOff>45466</xdr:rowOff>
    </xdr:to>
    <xdr:sp macro="" textlink="">
      <xdr:nvSpPr>
        <xdr:cNvPr id="466" name="楕円 465"/>
        <xdr:cNvSpPr/>
      </xdr:nvSpPr>
      <xdr:spPr>
        <a:xfrm>
          <a:off x="14351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30243</xdr:rowOff>
    </xdr:from>
    <xdr:ext cx="762000" cy="259045"/>
    <xdr:sp macro="" textlink="">
      <xdr:nvSpPr>
        <xdr:cNvPr id="467" name="テキスト ボックス 466"/>
        <xdr:cNvSpPr txBox="1"/>
      </xdr:nvSpPr>
      <xdr:spPr>
        <a:xfrm>
          <a:off x="14020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94805</xdr:rowOff>
    </xdr:from>
    <xdr:to>
      <xdr:col>64</xdr:col>
      <xdr:colOff>152400</xdr:colOff>
      <xdr:row>19</xdr:row>
      <xdr:rowOff>24955</xdr:rowOff>
    </xdr:to>
    <xdr:sp macro="" textlink="">
      <xdr:nvSpPr>
        <xdr:cNvPr id="468" name="楕円 467"/>
        <xdr:cNvSpPr/>
      </xdr:nvSpPr>
      <xdr:spPr>
        <a:xfrm>
          <a:off x="134620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9732</xdr:rowOff>
    </xdr:from>
    <xdr:ext cx="762000" cy="259045"/>
    <xdr:sp macro="" textlink="">
      <xdr:nvSpPr>
        <xdr:cNvPr id="469" name="テキスト ボックス 468"/>
        <xdr:cNvSpPr txBox="1"/>
      </xdr:nvSpPr>
      <xdr:spPr>
        <a:xfrm>
          <a:off x="13131800" y="326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職員数の水準は類似団体と比較して低かったものの、人件費に係る経常収支比率は前年度より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％増加しており、また、人件費に準ずる費用を合わせた人口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人当たり決算額でも、本町が一部事務組合の所在市町村となっていることもあり、類似団体平均より約</a:t>
          </a:r>
          <a:r>
            <a:rPr kumimoji="1" lang="en-US" altLang="ja-JP" sz="1300">
              <a:latin typeface="ＭＳ Ｐゴシック" panose="020B0600070205080204" pitchFamily="50" charset="-128"/>
              <a:ea typeface="ＭＳ Ｐゴシック" panose="020B0600070205080204" pitchFamily="50" charset="-128"/>
            </a:rPr>
            <a:t>11,000</a:t>
          </a:r>
          <a:r>
            <a:rPr kumimoji="1" lang="ja-JP" altLang="en-US" sz="1300">
              <a:latin typeface="ＭＳ Ｐゴシック" panose="020B0600070205080204" pitchFamily="50" charset="-128"/>
              <a:ea typeface="ＭＳ Ｐゴシック" panose="020B0600070205080204" pitchFamily="50" charset="-128"/>
            </a:rPr>
            <a:t>円上回っている。今後においても、定員管理の適正化に努める。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6" name="直線コネクタ 65"/>
        <xdr:cNvCxnSpPr/>
      </xdr:nvCxnSpPr>
      <xdr:spPr>
        <a:xfrm>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46990</xdr:rowOff>
    </xdr:to>
    <xdr:cxnSp macro="">
      <xdr:nvCxnSpPr>
        <xdr:cNvPr id="69" name="直線コネクタ 68"/>
        <xdr:cNvCxnSpPr/>
      </xdr:nvCxnSpPr>
      <xdr:spPr>
        <a:xfrm>
          <a:off x="3098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2" name="直線コネクタ 71"/>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69850</xdr:rowOff>
    </xdr:to>
    <xdr:cxnSp macro="">
      <xdr:nvCxnSpPr>
        <xdr:cNvPr id="75" name="直線コネクタ 74"/>
        <xdr:cNvCxnSpPr/>
      </xdr:nvCxnSpPr>
      <xdr:spPr>
        <a:xfrm>
          <a:off x="1320800" y="625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物件費にかかる経常収支については、これまで同様歳出削減に努めたこともあり、類似団体平均より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％低くなっており、今後も引き続き内部管理経費の縮減に努める。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104140</xdr:rowOff>
    </xdr:to>
    <xdr:cxnSp macro="">
      <xdr:nvCxnSpPr>
        <xdr:cNvPr id="127" name="直線コネクタ 126"/>
        <xdr:cNvCxnSpPr/>
      </xdr:nvCxnSpPr>
      <xdr:spPr>
        <a:xfrm>
          <a:off x="15671800" y="249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104140</xdr:rowOff>
    </xdr:to>
    <xdr:cxnSp macro="">
      <xdr:nvCxnSpPr>
        <xdr:cNvPr id="130" name="直線コネクタ 129"/>
        <xdr:cNvCxnSpPr/>
      </xdr:nvCxnSpPr>
      <xdr:spPr>
        <a:xfrm flipV="1">
          <a:off x="14782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104140</xdr:rowOff>
    </xdr:to>
    <xdr:cxnSp macro="">
      <xdr:nvCxnSpPr>
        <xdr:cNvPr id="133" name="直線コネクタ 132"/>
        <xdr:cNvCxnSpPr/>
      </xdr:nvCxnSpPr>
      <xdr:spPr>
        <a:xfrm>
          <a:off x="13893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15</xdr:row>
      <xdr:rowOff>31750</xdr:rowOff>
    </xdr:to>
    <xdr:cxnSp macro="">
      <xdr:nvCxnSpPr>
        <xdr:cNvPr id="136" name="直線コネクタ 135"/>
        <xdr:cNvCxnSpPr/>
      </xdr:nvCxnSpPr>
      <xdr:spPr>
        <a:xfrm flipV="1">
          <a:off x="13004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133367</xdr:rowOff>
    </xdr:from>
    <xdr:ext cx="762000" cy="259045"/>
    <xdr:sp macro="" textlink="">
      <xdr:nvSpPr>
        <xdr:cNvPr id="147"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8" name="楕円 147"/>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9" name="テキスト ボックス 148"/>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0" name="楕円 149"/>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1" name="テキスト ボックス 150"/>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2" name="楕円 151"/>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3" name="テキスト ボックス 152"/>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人当たり決算額が類似団体平均を約</a:t>
          </a:r>
          <a:r>
            <a:rPr kumimoji="1" lang="en-US" altLang="ja-JP" sz="1200">
              <a:latin typeface="ＭＳ Ｐゴシック" panose="020B0600070205080204" pitchFamily="50" charset="-128"/>
              <a:ea typeface="ＭＳ Ｐゴシック" panose="020B0600070205080204" pitchFamily="50" charset="-128"/>
            </a:rPr>
            <a:t>7,500</a:t>
          </a:r>
          <a:r>
            <a:rPr kumimoji="1" lang="ja-JP" altLang="en-US" sz="1200">
              <a:latin typeface="ＭＳ Ｐゴシック" panose="020B0600070205080204" pitchFamily="50" charset="-128"/>
              <a:ea typeface="ＭＳ Ｐゴシック" panose="020B0600070205080204" pitchFamily="50" charset="-128"/>
            </a:rPr>
            <a:t>円上回っており、経常経費が増加したため経常収支比率が前年度より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増加した。その要因としては、高齢化率が高いことによる老人福祉費や心身障害者対策における利用者の増加による社会福祉費、更に、子ども・子育て支援法に基づく多子世帯への保育料給付など児童福祉費の増加が要因であるため、今後は各扶助費の見直しに取り組むなどし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141288</xdr:rowOff>
    </xdr:from>
    <xdr:to>
      <xdr:col>24</xdr:col>
      <xdr:colOff>25400</xdr:colOff>
      <xdr:row>58</xdr:row>
      <xdr:rowOff>55563</xdr:rowOff>
    </xdr:to>
    <xdr:cxnSp macro="">
      <xdr:nvCxnSpPr>
        <xdr:cNvPr id="192" name="直線コネクタ 191"/>
        <xdr:cNvCxnSpPr/>
      </xdr:nvCxnSpPr>
      <xdr:spPr>
        <a:xfrm>
          <a:off x="3987800" y="9742488"/>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141288</xdr:rowOff>
    </xdr:to>
    <xdr:cxnSp macro="">
      <xdr:nvCxnSpPr>
        <xdr:cNvPr id="195" name="直線コネクタ 194"/>
        <xdr:cNvCxnSpPr/>
      </xdr:nvCxnSpPr>
      <xdr:spPr>
        <a:xfrm>
          <a:off x="3098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26988</xdr:rowOff>
    </xdr:from>
    <xdr:to>
      <xdr:col>15</xdr:col>
      <xdr:colOff>98425</xdr:colOff>
      <xdr:row>56</xdr:row>
      <xdr:rowOff>69850</xdr:rowOff>
    </xdr:to>
    <xdr:cxnSp macro="">
      <xdr:nvCxnSpPr>
        <xdr:cNvPr id="198" name="直線コネクタ 197"/>
        <xdr:cNvCxnSpPr/>
      </xdr:nvCxnSpPr>
      <xdr:spPr>
        <a:xfrm>
          <a:off x="2209800" y="96281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112713</xdr:rowOff>
    </xdr:to>
    <xdr:cxnSp macro="">
      <xdr:nvCxnSpPr>
        <xdr:cNvPr id="201" name="直線コネクタ 200"/>
        <xdr:cNvCxnSpPr/>
      </xdr:nvCxnSpPr>
      <xdr:spPr>
        <a:xfrm flipV="1">
          <a:off x="1320800" y="96281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159402</xdr:rowOff>
    </xdr:from>
    <xdr:ext cx="762000" cy="259045"/>
    <xdr:sp macro="" textlink="">
      <xdr:nvSpPr>
        <xdr:cNvPr id="205" name="テキスト ボックス 204"/>
        <xdr:cNvSpPr txBox="1"/>
      </xdr:nvSpPr>
      <xdr:spPr>
        <a:xfrm>
          <a:off x="939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4763</xdr:rowOff>
    </xdr:from>
    <xdr:to>
      <xdr:col>24</xdr:col>
      <xdr:colOff>76200</xdr:colOff>
      <xdr:row>58</xdr:row>
      <xdr:rowOff>106363</xdr:rowOff>
    </xdr:to>
    <xdr:sp macro="" textlink="">
      <xdr:nvSpPr>
        <xdr:cNvPr id="211" name="楕円 210"/>
        <xdr:cNvSpPr/>
      </xdr:nvSpPr>
      <xdr:spPr>
        <a:xfrm>
          <a:off x="47752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148290</xdr:rowOff>
    </xdr:from>
    <xdr:ext cx="762000" cy="259045"/>
    <xdr:sp macro="" textlink="">
      <xdr:nvSpPr>
        <xdr:cNvPr id="212" name="扶助費該当値テキスト"/>
        <xdr:cNvSpPr txBox="1"/>
      </xdr:nvSpPr>
      <xdr:spPr>
        <a:xfrm>
          <a:off x="49149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13" name="楕円 212"/>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5415</xdr:rowOff>
    </xdr:from>
    <xdr:ext cx="736600" cy="259045"/>
    <xdr:sp macro="" textlink="">
      <xdr:nvSpPr>
        <xdr:cNvPr id="214" name="テキスト ボックス 213"/>
        <xdr:cNvSpPr txBox="1"/>
      </xdr:nvSpPr>
      <xdr:spPr>
        <a:xfrm>
          <a:off x="3606800" y="977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5" name="楕円 214"/>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6" name="テキスト ボックス 21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147638</xdr:rowOff>
    </xdr:from>
    <xdr:to>
      <xdr:col>11</xdr:col>
      <xdr:colOff>60325</xdr:colOff>
      <xdr:row>56</xdr:row>
      <xdr:rowOff>77788</xdr:rowOff>
    </xdr:to>
    <xdr:sp macro="" textlink="">
      <xdr:nvSpPr>
        <xdr:cNvPr id="217" name="楕円 216"/>
        <xdr:cNvSpPr/>
      </xdr:nvSpPr>
      <xdr:spPr>
        <a:xfrm>
          <a:off x="2159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87965</xdr:rowOff>
    </xdr:from>
    <xdr:ext cx="762000" cy="259045"/>
    <xdr:sp macro="" textlink="">
      <xdr:nvSpPr>
        <xdr:cNvPr id="218" name="テキスト ボックス 217"/>
        <xdr:cNvSpPr txBox="1"/>
      </xdr:nvSpPr>
      <xdr:spPr>
        <a:xfrm>
          <a:off x="1828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219" name="楕円 218"/>
        <xdr:cNvSpPr/>
      </xdr:nvSpPr>
      <xdr:spPr>
        <a:xfrm>
          <a:off x="1270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220" name="テキスト ボックス 219"/>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その他の支出に係る経常収支比率が類似団体平均を</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30988</xdr:rowOff>
    </xdr:from>
    <xdr:to>
      <xdr:col>82</xdr:col>
      <xdr:colOff>107950</xdr:colOff>
      <xdr:row>60</xdr:row>
      <xdr:rowOff>67564</xdr:rowOff>
    </xdr:to>
    <xdr:cxnSp macro="">
      <xdr:nvCxnSpPr>
        <xdr:cNvPr id="250" name="直線コネクタ 249"/>
        <xdr:cNvCxnSpPr/>
      </xdr:nvCxnSpPr>
      <xdr:spPr>
        <a:xfrm>
          <a:off x="15671800" y="103179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170434</xdr:rowOff>
    </xdr:from>
    <xdr:to>
      <xdr:col>78</xdr:col>
      <xdr:colOff>69850</xdr:colOff>
      <xdr:row>60</xdr:row>
      <xdr:rowOff>30988</xdr:rowOff>
    </xdr:to>
    <xdr:cxnSp macro="">
      <xdr:nvCxnSpPr>
        <xdr:cNvPr id="253" name="直線コネクタ 252"/>
        <xdr:cNvCxnSpPr/>
      </xdr:nvCxnSpPr>
      <xdr:spPr>
        <a:xfrm>
          <a:off x="14782800" y="102859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170434</xdr:rowOff>
    </xdr:from>
    <xdr:to>
      <xdr:col>73</xdr:col>
      <xdr:colOff>180975</xdr:colOff>
      <xdr:row>60</xdr:row>
      <xdr:rowOff>3556</xdr:rowOff>
    </xdr:to>
    <xdr:cxnSp macro="">
      <xdr:nvCxnSpPr>
        <xdr:cNvPr id="256" name="直線コネクタ 255"/>
        <xdr:cNvCxnSpPr/>
      </xdr:nvCxnSpPr>
      <xdr:spPr>
        <a:xfrm flipV="1">
          <a:off x="13893800" y="10285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xdr:rowOff>
    </xdr:from>
    <xdr:to>
      <xdr:col>69</xdr:col>
      <xdr:colOff>92075</xdr:colOff>
      <xdr:row>60</xdr:row>
      <xdr:rowOff>26416</xdr:rowOff>
    </xdr:to>
    <xdr:cxnSp macro="">
      <xdr:nvCxnSpPr>
        <xdr:cNvPr id="259" name="直線コネクタ 258"/>
        <xdr:cNvCxnSpPr/>
      </xdr:nvCxnSpPr>
      <xdr:spPr>
        <a:xfrm flipV="1">
          <a:off x="13004800" y="10290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61" name="テキスト ボックス 260"/>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16764</xdr:rowOff>
    </xdr:from>
    <xdr:to>
      <xdr:col>82</xdr:col>
      <xdr:colOff>158750</xdr:colOff>
      <xdr:row>60</xdr:row>
      <xdr:rowOff>118364</xdr:rowOff>
    </xdr:to>
    <xdr:sp macro="" textlink="">
      <xdr:nvSpPr>
        <xdr:cNvPr id="269" name="楕円 268"/>
        <xdr:cNvSpPr/>
      </xdr:nvSpPr>
      <xdr:spPr>
        <a:xfrm>
          <a:off x="164592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96791</xdr:rowOff>
    </xdr:from>
    <xdr:ext cx="762000" cy="259045"/>
    <xdr:sp macro="" textlink="">
      <xdr:nvSpPr>
        <xdr:cNvPr id="270" name="その他該当値テキスト"/>
        <xdr:cNvSpPr txBox="1"/>
      </xdr:nvSpPr>
      <xdr:spPr>
        <a:xfrm>
          <a:off x="16598900" y="102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151638</xdr:rowOff>
    </xdr:from>
    <xdr:to>
      <xdr:col>78</xdr:col>
      <xdr:colOff>120650</xdr:colOff>
      <xdr:row>60</xdr:row>
      <xdr:rowOff>81788</xdr:rowOff>
    </xdr:to>
    <xdr:sp macro="" textlink="">
      <xdr:nvSpPr>
        <xdr:cNvPr id="271" name="楕円 270"/>
        <xdr:cNvSpPr/>
      </xdr:nvSpPr>
      <xdr:spPr>
        <a:xfrm>
          <a:off x="15621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66565</xdr:rowOff>
    </xdr:from>
    <xdr:ext cx="736600" cy="259045"/>
    <xdr:sp macro="" textlink="">
      <xdr:nvSpPr>
        <xdr:cNvPr id="272" name="テキスト ボックス 271"/>
        <xdr:cNvSpPr txBox="1"/>
      </xdr:nvSpPr>
      <xdr:spPr>
        <a:xfrm>
          <a:off x="15290800" y="1035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119634</xdr:rowOff>
    </xdr:from>
    <xdr:to>
      <xdr:col>74</xdr:col>
      <xdr:colOff>31750</xdr:colOff>
      <xdr:row>60</xdr:row>
      <xdr:rowOff>49784</xdr:rowOff>
    </xdr:to>
    <xdr:sp macro="" textlink="">
      <xdr:nvSpPr>
        <xdr:cNvPr id="273" name="楕円 272"/>
        <xdr:cNvSpPr/>
      </xdr:nvSpPr>
      <xdr:spPr>
        <a:xfrm>
          <a:off x="14732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34561</xdr:rowOff>
    </xdr:from>
    <xdr:ext cx="762000" cy="259045"/>
    <xdr:sp macro="" textlink="">
      <xdr:nvSpPr>
        <xdr:cNvPr id="274" name="テキスト ボックス 273"/>
        <xdr:cNvSpPr txBox="1"/>
      </xdr:nvSpPr>
      <xdr:spPr>
        <a:xfrm>
          <a:off x="14401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124206</xdr:rowOff>
    </xdr:from>
    <xdr:to>
      <xdr:col>69</xdr:col>
      <xdr:colOff>142875</xdr:colOff>
      <xdr:row>60</xdr:row>
      <xdr:rowOff>54356</xdr:rowOff>
    </xdr:to>
    <xdr:sp macro="" textlink="">
      <xdr:nvSpPr>
        <xdr:cNvPr id="275" name="楕円 274"/>
        <xdr:cNvSpPr/>
      </xdr:nvSpPr>
      <xdr:spPr>
        <a:xfrm>
          <a:off x="13843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39133</xdr:rowOff>
    </xdr:from>
    <xdr:ext cx="762000" cy="259045"/>
    <xdr:sp macro="" textlink="">
      <xdr:nvSpPr>
        <xdr:cNvPr id="276" name="テキスト ボックス 275"/>
        <xdr:cNvSpPr txBox="1"/>
      </xdr:nvSpPr>
      <xdr:spPr>
        <a:xfrm>
          <a:off x="13512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147066</xdr:rowOff>
    </xdr:from>
    <xdr:to>
      <xdr:col>65</xdr:col>
      <xdr:colOff>53975</xdr:colOff>
      <xdr:row>60</xdr:row>
      <xdr:rowOff>77216</xdr:rowOff>
    </xdr:to>
    <xdr:sp macro="" textlink="">
      <xdr:nvSpPr>
        <xdr:cNvPr id="277" name="楕円 276"/>
        <xdr:cNvSpPr/>
      </xdr:nvSpPr>
      <xdr:spPr>
        <a:xfrm>
          <a:off x="12954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61993</xdr:rowOff>
    </xdr:from>
    <xdr:ext cx="762000" cy="259045"/>
    <xdr:sp macro="" textlink="">
      <xdr:nvSpPr>
        <xdr:cNvPr id="278" name="テキスト ボックス 277"/>
        <xdr:cNvSpPr txBox="1"/>
      </xdr:nvSpPr>
      <xdr:spPr>
        <a:xfrm>
          <a:off x="12623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いる要因としては、社会福祉法人等が行った施設建設に対する償還補助や消防・衛生施設組合などの一部事務組合、水道事業会計に対する負担金が多額であり、特に一部事務組合への負担金は類似団体平均を上回る傾向にあることから、今後、水道事業会計や一部事務組合に対して効率的な運営を求め負担金の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143002</xdr:rowOff>
    </xdr:to>
    <xdr:cxnSp macro="">
      <xdr:nvCxnSpPr>
        <xdr:cNvPr id="308" name="直線コネクタ 307"/>
        <xdr:cNvCxnSpPr/>
      </xdr:nvCxnSpPr>
      <xdr:spPr>
        <a:xfrm flipV="1">
          <a:off x="15671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143002</xdr:rowOff>
    </xdr:to>
    <xdr:cxnSp macro="">
      <xdr:nvCxnSpPr>
        <xdr:cNvPr id="311" name="直線コネクタ 310"/>
        <xdr:cNvCxnSpPr/>
      </xdr:nvCxnSpPr>
      <xdr:spPr>
        <a:xfrm>
          <a:off x="14782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14" name="直線コネクタ 313"/>
        <xdr:cNvCxnSpPr/>
      </xdr:nvCxnSpPr>
      <xdr:spPr>
        <a:xfrm>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7" name="直線コネクタ 316"/>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9" name="テキスト ボックス 31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7" name="楕円 326"/>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8"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9" name="楕円 328"/>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0" name="テキスト ボックス 329"/>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1" name="楕円 330"/>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2" name="テキスト ボックス 33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3" name="楕円 33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4" name="テキスト ボックス 33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5" name="楕円 33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6" name="テキスト ボックス 33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過去において大型の施設整備事業等を行ったことにより、それに伴う元利償還金が膨らみ近年の公債費に係る経常収支比率は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％前後の高水準で推移していたが、数年来新発債の抑制を行ってきたことから今年度は</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％に減少し、類似団体平均を下回っている。しかし、公債費に準ずる費用として公営企業や一部事務組合の起こした地方債に充てたと認められる負担金については人口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が類似団体平均を上回っており、また、今後、公共施設の老朽化に伴う施設整備等により地方債の発行増も予想されるところであることから、公営企業や一部事務組合等も併せ借入金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77</xdr:row>
      <xdr:rowOff>10413</xdr:rowOff>
    </xdr:to>
    <xdr:cxnSp macro="">
      <xdr:nvCxnSpPr>
        <xdr:cNvPr id="366" name="直線コネクタ 365"/>
        <xdr:cNvCxnSpPr/>
      </xdr:nvCxnSpPr>
      <xdr:spPr>
        <a:xfrm flipV="1">
          <a:off x="3987800" y="13161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19558</xdr:rowOff>
    </xdr:to>
    <xdr:cxnSp macro="">
      <xdr:nvCxnSpPr>
        <xdr:cNvPr id="369" name="直線コネクタ 368"/>
        <xdr:cNvCxnSpPr/>
      </xdr:nvCxnSpPr>
      <xdr:spPr>
        <a:xfrm flipV="1">
          <a:off x="3098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106426</xdr:rowOff>
    </xdr:to>
    <xdr:cxnSp macro="">
      <xdr:nvCxnSpPr>
        <xdr:cNvPr id="372" name="直線コネクタ 371"/>
        <xdr:cNvCxnSpPr/>
      </xdr:nvCxnSpPr>
      <xdr:spPr>
        <a:xfrm flipV="1">
          <a:off x="2209800" y="13221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106426</xdr:rowOff>
    </xdr:to>
    <xdr:cxnSp macro="">
      <xdr:nvCxnSpPr>
        <xdr:cNvPr id="375" name="直線コネクタ 374"/>
        <xdr:cNvCxnSpPr/>
      </xdr:nvCxnSpPr>
      <xdr:spPr>
        <a:xfrm>
          <a:off x="1320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77" name="テキスト ボックス 37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79" name="テキスト ボックス 37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5" name="楕円 384"/>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6"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7" name="楕円 386"/>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8" name="テキスト ボックス 387"/>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9" name="楕円 388"/>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0" name="テキスト ボックス 389"/>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1" name="楕円 390"/>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2" name="テキスト ボックス 39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3" name="楕円 392"/>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4" name="テキスト ボックス 393"/>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公債費以外の経費が類似団体と比較して</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％上回っており経常収支比率を押し上げる要因となっていることから、今後においてもより一層の経常経費の削減に努める。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96520</xdr:rowOff>
    </xdr:to>
    <xdr:cxnSp macro="">
      <xdr:nvCxnSpPr>
        <xdr:cNvPr id="427" name="直線コネクタ 426"/>
        <xdr:cNvCxnSpPr/>
      </xdr:nvCxnSpPr>
      <xdr:spPr>
        <a:xfrm>
          <a:off x="15671800" y="133705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168911</xdr:rowOff>
    </xdr:to>
    <xdr:cxnSp macro="">
      <xdr:nvCxnSpPr>
        <xdr:cNvPr id="430" name="直線コネクタ 429"/>
        <xdr:cNvCxnSpPr/>
      </xdr:nvCxnSpPr>
      <xdr:spPr>
        <a:xfrm>
          <a:off x="14782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92711</xdr:rowOff>
    </xdr:to>
    <xdr:cxnSp macro="">
      <xdr:nvCxnSpPr>
        <xdr:cNvPr id="433" name="直線コネクタ 432"/>
        <xdr:cNvCxnSpPr/>
      </xdr:nvCxnSpPr>
      <xdr:spPr>
        <a:xfrm>
          <a:off x="13893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100330</xdr:rowOff>
    </xdr:to>
    <xdr:cxnSp macro="">
      <xdr:nvCxnSpPr>
        <xdr:cNvPr id="436" name="直線コネクタ 435"/>
        <xdr:cNvCxnSpPr/>
      </xdr:nvCxnSpPr>
      <xdr:spPr>
        <a:xfrm flipV="1">
          <a:off x="13004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8" name="テキスト ボックス 43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0" name="テキスト ボックス 43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6" name="楕円 445"/>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47"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8" name="楕円 447"/>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49" name="テキスト ボックス 448"/>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1" name="テキスト ボックス 45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2" name="楕円 451"/>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3" name="テキスト ボックス 452"/>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4" name="楕円 453"/>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5" name="テキスト ボックス 454"/>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8727</xdr:rowOff>
    </xdr:from>
    <xdr:to>
      <xdr:col>29</xdr:col>
      <xdr:colOff>127000</xdr:colOff>
      <xdr:row>16</xdr:row>
      <xdr:rowOff>79985</xdr:rowOff>
    </xdr:to>
    <xdr:cxnSp macro="">
      <xdr:nvCxnSpPr>
        <xdr:cNvPr id="52" name="直線コネクタ 51"/>
        <xdr:cNvCxnSpPr/>
      </xdr:nvCxnSpPr>
      <xdr:spPr bwMode="auto">
        <a:xfrm flipV="1">
          <a:off x="5003800" y="2799552"/>
          <a:ext cx="6477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79985</xdr:rowOff>
    </xdr:from>
    <xdr:to>
      <xdr:col>26</xdr:col>
      <xdr:colOff>50800</xdr:colOff>
      <xdr:row>16</xdr:row>
      <xdr:rowOff>95203</xdr:rowOff>
    </xdr:to>
    <xdr:cxnSp macro="">
      <xdr:nvCxnSpPr>
        <xdr:cNvPr id="55" name="直線コネクタ 54"/>
        <xdr:cNvCxnSpPr/>
      </xdr:nvCxnSpPr>
      <xdr:spPr bwMode="auto">
        <a:xfrm flipV="1">
          <a:off x="4305300" y="2870810"/>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95203</xdr:rowOff>
    </xdr:from>
    <xdr:to>
      <xdr:col>22</xdr:col>
      <xdr:colOff>114300</xdr:colOff>
      <xdr:row>16</xdr:row>
      <xdr:rowOff>103645</xdr:rowOff>
    </xdr:to>
    <xdr:cxnSp macro="">
      <xdr:nvCxnSpPr>
        <xdr:cNvPr id="58" name="直線コネクタ 57"/>
        <xdr:cNvCxnSpPr/>
      </xdr:nvCxnSpPr>
      <xdr:spPr bwMode="auto">
        <a:xfrm flipV="1">
          <a:off x="3606800" y="2886028"/>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103645</xdr:rowOff>
    </xdr:from>
    <xdr:to>
      <xdr:col>18</xdr:col>
      <xdr:colOff>177800</xdr:colOff>
      <xdr:row>17</xdr:row>
      <xdr:rowOff>56423</xdr:rowOff>
    </xdr:to>
    <xdr:cxnSp macro="">
      <xdr:nvCxnSpPr>
        <xdr:cNvPr id="61" name="直線コネクタ 60"/>
        <xdr:cNvCxnSpPr/>
      </xdr:nvCxnSpPr>
      <xdr:spPr bwMode="auto">
        <a:xfrm flipV="1">
          <a:off x="2908300" y="2894470"/>
          <a:ext cx="698500" cy="12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129377</xdr:rowOff>
    </xdr:from>
    <xdr:to>
      <xdr:col>29</xdr:col>
      <xdr:colOff>177800</xdr:colOff>
      <xdr:row>16</xdr:row>
      <xdr:rowOff>59527</xdr:rowOff>
    </xdr:to>
    <xdr:sp macro="" textlink="">
      <xdr:nvSpPr>
        <xdr:cNvPr id="71" name="楕円 70"/>
        <xdr:cNvSpPr/>
      </xdr:nvSpPr>
      <xdr:spPr bwMode="auto">
        <a:xfrm>
          <a:off x="5600700" y="274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145904</xdr:rowOff>
    </xdr:from>
    <xdr:ext cx="762000" cy="259045"/>
    <xdr:sp macro="" textlink="">
      <xdr:nvSpPr>
        <xdr:cNvPr id="72" name="人口1人当たり決算額の推移該当値テキスト130"/>
        <xdr:cNvSpPr txBox="1"/>
      </xdr:nvSpPr>
      <xdr:spPr>
        <a:xfrm>
          <a:off x="5740400" y="25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29185</xdr:rowOff>
    </xdr:from>
    <xdr:to>
      <xdr:col>26</xdr:col>
      <xdr:colOff>101600</xdr:colOff>
      <xdr:row>16</xdr:row>
      <xdr:rowOff>130785</xdr:rowOff>
    </xdr:to>
    <xdr:sp macro="" textlink="">
      <xdr:nvSpPr>
        <xdr:cNvPr id="73" name="楕円 72"/>
        <xdr:cNvSpPr/>
      </xdr:nvSpPr>
      <xdr:spPr bwMode="auto">
        <a:xfrm>
          <a:off x="49530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140962</xdr:rowOff>
    </xdr:from>
    <xdr:ext cx="736600" cy="259045"/>
    <xdr:sp macro="" textlink="">
      <xdr:nvSpPr>
        <xdr:cNvPr id="74" name="テキスト ボックス 73"/>
        <xdr:cNvSpPr txBox="1"/>
      </xdr:nvSpPr>
      <xdr:spPr>
        <a:xfrm>
          <a:off x="4622800" y="258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44403</xdr:rowOff>
    </xdr:from>
    <xdr:to>
      <xdr:col>22</xdr:col>
      <xdr:colOff>165100</xdr:colOff>
      <xdr:row>16</xdr:row>
      <xdr:rowOff>146003</xdr:rowOff>
    </xdr:to>
    <xdr:sp macro="" textlink="">
      <xdr:nvSpPr>
        <xdr:cNvPr id="75" name="楕円 74"/>
        <xdr:cNvSpPr/>
      </xdr:nvSpPr>
      <xdr:spPr bwMode="auto">
        <a:xfrm>
          <a:off x="42545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156180</xdr:rowOff>
    </xdr:from>
    <xdr:ext cx="762000" cy="259045"/>
    <xdr:sp macro="" textlink="">
      <xdr:nvSpPr>
        <xdr:cNvPr id="76" name="テキスト ボックス 75"/>
        <xdr:cNvSpPr txBox="1"/>
      </xdr:nvSpPr>
      <xdr:spPr>
        <a:xfrm>
          <a:off x="3924300" y="26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52845</xdr:rowOff>
    </xdr:from>
    <xdr:to>
      <xdr:col>19</xdr:col>
      <xdr:colOff>38100</xdr:colOff>
      <xdr:row>16</xdr:row>
      <xdr:rowOff>154445</xdr:rowOff>
    </xdr:to>
    <xdr:sp macro="" textlink="">
      <xdr:nvSpPr>
        <xdr:cNvPr id="77" name="楕円 76"/>
        <xdr:cNvSpPr/>
      </xdr:nvSpPr>
      <xdr:spPr bwMode="auto">
        <a:xfrm>
          <a:off x="35560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164622</xdr:rowOff>
    </xdr:from>
    <xdr:ext cx="762000" cy="259045"/>
    <xdr:sp macro="" textlink="">
      <xdr:nvSpPr>
        <xdr:cNvPr id="78" name="テキスト ボックス 77"/>
        <xdr:cNvSpPr txBox="1"/>
      </xdr:nvSpPr>
      <xdr:spPr>
        <a:xfrm>
          <a:off x="3225800" y="26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5623</xdr:rowOff>
    </xdr:from>
    <xdr:to>
      <xdr:col>15</xdr:col>
      <xdr:colOff>101600</xdr:colOff>
      <xdr:row>17</xdr:row>
      <xdr:rowOff>107223</xdr:rowOff>
    </xdr:to>
    <xdr:sp macro="" textlink="">
      <xdr:nvSpPr>
        <xdr:cNvPr id="79" name="楕円 78"/>
        <xdr:cNvSpPr/>
      </xdr:nvSpPr>
      <xdr:spPr bwMode="auto">
        <a:xfrm>
          <a:off x="2857500" y="296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117400</xdr:rowOff>
    </xdr:from>
    <xdr:ext cx="762000" cy="259045"/>
    <xdr:sp macro="" textlink="">
      <xdr:nvSpPr>
        <xdr:cNvPr id="80" name="テキスト ボックス 79"/>
        <xdr:cNvSpPr txBox="1"/>
      </xdr:nvSpPr>
      <xdr:spPr>
        <a:xfrm>
          <a:off x="2527300" y="27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72289</xdr:rowOff>
    </xdr:from>
    <xdr:to>
      <xdr:col>29</xdr:col>
      <xdr:colOff>127000</xdr:colOff>
      <xdr:row>35</xdr:row>
      <xdr:rowOff>82556</xdr:rowOff>
    </xdr:to>
    <xdr:cxnSp macro="">
      <xdr:nvCxnSpPr>
        <xdr:cNvPr id="113" name="直線コネクタ 112"/>
        <xdr:cNvCxnSpPr/>
      </xdr:nvCxnSpPr>
      <xdr:spPr bwMode="auto">
        <a:xfrm flipV="1">
          <a:off x="5003800" y="6682639"/>
          <a:ext cx="647700" cy="1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48571</xdr:rowOff>
    </xdr:from>
    <xdr:to>
      <xdr:col>26</xdr:col>
      <xdr:colOff>50800</xdr:colOff>
      <xdr:row>35</xdr:row>
      <xdr:rowOff>82556</xdr:rowOff>
    </xdr:to>
    <xdr:cxnSp macro="">
      <xdr:nvCxnSpPr>
        <xdr:cNvPr id="116" name="直線コネクタ 115"/>
        <xdr:cNvCxnSpPr/>
      </xdr:nvCxnSpPr>
      <xdr:spPr bwMode="auto">
        <a:xfrm>
          <a:off x="4305300" y="6658921"/>
          <a:ext cx="6985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19596</xdr:rowOff>
    </xdr:from>
    <xdr:to>
      <xdr:col>22</xdr:col>
      <xdr:colOff>114300</xdr:colOff>
      <xdr:row>35</xdr:row>
      <xdr:rowOff>48571</xdr:rowOff>
    </xdr:to>
    <xdr:cxnSp macro="">
      <xdr:nvCxnSpPr>
        <xdr:cNvPr id="119" name="直線コネクタ 118"/>
        <xdr:cNvCxnSpPr/>
      </xdr:nvCxnSpPr>
      <xdr:spPr bwMode="auto">
        <a:xfrm>
          <a:off x="3606800" y="662994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341560</xdr:rowOff>
    </xdr:from>
    <xdr:to>
      <xdr:col>18</xdr:col>
      <xdr:colOff>177800</xdr:colOff>
      <xdr:row>35</xdr:row>
      <xdr:rowOff>19596</xdr:rowOff>
    </xdr:to>
    <xdr:cxnSp macro="">
      <xdr:nvCxnSpPr>
        <xdr:cNvPr id="122" name="直線コネクタ 121"/>
        <xdr:cNvCxnSpPr/>
      </xdr:nvCxnSpPr>
      <xdr:spPr bwMode="auto">
        <a:xfrm>
          <a:off x="2908300" y="6609010"/>
          <a:ext cx="6985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6176</xdr:rowOff>
    </xdr:from>
    <xdr:ext cx="762000" cy="259045"/>
    <xdr:sp macro="" textlink="">
      <xdr:nvSpPr>
        <xdr:cNvPr id="124" name="テキスト ボックス 123"/>
        <xdr:cNvSpPr txBox="1"/>
      </xdr:nvSpPr>
      <xdr:spPr>
        <a:xfrm>
          <a:off x="32258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315682</xdr:rowOff>
    </xdr:from>
    <xdr:ext cx="762000" cy="259045"/>
    <xdr:sp macro="" textlink="">
      <xdr:nvSpPr>
        <xdr:cNvPr id="126" name="テキスト ボックス 125"/>
        <xdr:cNvSpPr txBox="1"/>
      </xdr:nvSpPr>
      <xdr:spPr>
        <a:xfrm>
          <a:off x="2527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21489</xdr:rowOff>
    </xdr:from>
    <xdr:to>
      <xdr:col>29</xdr:col>
      <xdr:colOff>177800</xdr:colOff>
      <xdr:row>35</xdr:row>
      <xdr:rowOff>123089</xdr:rowOff>
    </xdr:to>
    <xdr:sp macro="" textlink="">
      <xdr:nvSpPr>
        <xdr:cNvPr id="132" name="楕円 131"/>
        <xdr:cNvSpPr/>
      </xdr:nvSpPr>
      <xdr:spPr bwMode="auto">
        <a:xfrm>
          <a:off x="5600700" y="663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209466</xdr:rowOff>
    </xdr:from>
    <xdr:ext cx="762000" cy="259045"/>
    <xdr:sp macro="" textlink="">
      <xdr:nvSpPr>
        <xdr:cNvPr id="133" name="人口1人当たり決算額の推移該当値テキスト445"/>
        <xdr:cNvSpPr txBox="1"/>
      </xdr:nvSpPr>
      <xdr:spPr>
        <a:xfrm>
          <a:off x="5740400" y="647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31756</xdr:rowOff>
    </xdr:from>
    <xdr:to>
      <xdr:col>26</xdr:col>
      <xdr:colOff>101600</xdr:colOff>
      <xdr:row>35</xdr:row>
      <xdr:rowOff>133356</xdr:rowOff>
    </xdr:to>
    <xdr:sp macro="" textlink="">
      <xdr:nvSpPr>
        <xdr:cNvPr id="134" name="楕円 133"/>
        <xdr:cNvSpPr/>
      </xdr:nvSpPr>
      <xdr:spPr bwMode="auto">
        <a:xfrm>
          <a:off x="49530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143533</xdr:rowOff>
    </xdr:from>
    <xdr:ext cx="736600" cy="259045"/>
    <xdr:sp macro="" textlink="">
      <xdr:nvSpPr>
        <xdr:cNvPr id="135" name="テキスト ボックス 134"/>
        <xdr:cNvSpPr txBox="1"/>
      </xdr:nvSpPr>
      <xdr:spPr>
        <a:xfrm>
          <a:off x="4622800" y="641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340671</xdr:rowOff>
    </xdr:from>
    <xdr:to>
      <xdr:col>22</xdr:col>
      <xdr:colOff>165100</xdr:colOff>
      <xdr:row>35</xdr:row>
      <xdr:rowOff>99371</xdr:rowOff>
    </xdr:to>
    <xdr:sp macro="" textlink="">
      <xdr:nvSpPr>
        <xdr:cNvPr id="136" name="楕円 135"/>
        <xdr:cNvSpPr/>
      </xdr:nvSpPr>
      <xdr:spPr bwMode="auto">
        <a:xfrm>
          <a:off x="42545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109548</xdr:rowOff>
    </xdr:from>
    <xdr:ext cx="762000" cy="259045"/>
    <xdr:sp macro="" textlink="">
      <xdr:nvSpPr>
        <xdr:cNvPr id="137" name="テキスト ボックス 136"/>
        <xdr:cNvSpPr txBox="1"/>
      </xdr:nvSpPr>
      <xdr:spPr>
        <a:xfrm>
          <a:off x="3924300" y="63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311696</xdr:rowOff>
    </xdr:from>
    <xdr:to>
      <xdr:col>19</xdr:col>
      <xdr:colOff>38100</xdr:colOff>
      <xdr:row>35</xdr:row>
      <xdr:rowOff>70396</xdr:rowOff>
    </xdr:to>
    <xdr:sp macro="" textlink="">
      <xdr:nvSpPr>
        <xdr:cNvPr id="138" name="楕円 137"/>
        <xdr:cNvSpPr/>
      </xdr:nvSpPr>
      <xdr:spPr bwMode="auto">
        <a:xfrm>
          <a:off x="3556000" y="657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80573</xdr:rowOff>
    </xdr:from>
    <xdr:ext cx="762000" cy="259045"/>
    <xdr:sp macro="" textlink="">
      <xdr:nvSpPr>
        <xdr:cNvPr id="139" name="テキスト ボックス 138"/>
        <xdr:cNvSpPr txBox="1"/>
      </xdr:nvSpPr>
      <xdr:spPr>
        <a:xfrm>
          <a:off x="3225800" y="63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290760</xdr:rowOff>
    </xdr:from>
    <xdr:to>
      <xdr:col>15</xdr:col>
      <xdr:colOff>101600</xdr:colOff>
      <xdr:row>35</xdr:row>
      <xdr:rowOff>49460</xdr:rowOff>
    </xdr:to>
    <xdr:sp macro="" textlink="">
      <xdr:nvSpPr>
        <xdr:cNvPr id="140" name="楕円 139"/>
        <xdr:cNvSpPr/>
      </xdr:nvSpPr>
      <xdr:spPr bwMode="auto">
        <a:xfrm>
          <a:off x="2857500" y="655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59637</xdr:rowOff>
    </xdr:from>
    <xdr:ext cx="762000" cy="259045"/>
    <xdr:sp macro="" textlink="">
      <xdr:nvSpPr>
        <xdr:cNvPr id="141" name="テキスト ボックス 140"/>
        <xdr:cNvSpPr txBox="1"/>
      </xdr:nvSpPr>
      <xdr:spPr>
        <a:xfrm>
          <a:off x="2527300" y="63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59499</xdr:rowOff>
    </xdr:from>
    <xdr:to>
      <xdr:col>24</xdr:col>
      <xdr:colOff>63500</xdr:colOff>
      <xdr:row>35</xdr:row>
      <xdr:rowOff>81864</xdr:rowOff>
    </xdr:to>
    <xdr:cxnSp macro="">
      <xdr:nvCxnSpPr>
        <xdr:cNvPr id="61" name="直線コネクタ 60"/>
        <xdr:cNvCxnSpPr/>
      </xdr:nvCxnSpPr>
      <xdr:spPr>
        <a:xfrm flipV="1">
          <a:off x="3797300" y="6060249"/>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81864</xdr:rowOff>
    </xdr:from>
    <xdr:to>
      <xdr:col>19</xdr:col>
      <xdr:colOff>177800</xdr:colOff>
      <xdr:row>35</xdr:row>
      <xdr:rowOff>102184</xdr:rowOff>
    </xdr:to>
    <xdr:cxnSp macro="">
      <xdr:nvCxnSpPr>
        <xdr:cNvPr id="64" name="直線コネクタ 63"/>
        <xdr:cNvCxnSpPr/>
      </xdr:nvCxnSpPr>
      <xdr:spPr>
        <a:xfrm flipV="1">
          <a:off x="2908300" y="608261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102184</xdr:rowOff>
    </xdr:from>
    <xdr:to>
      <xdr:col>15</xdr:col>
      <xdr:colOff>50800</xdr:colOff>
      <xdr:row>35</xdr:row>
      <xdr:rowOff>107963</xdr:rowOff>
    </xdr:to>
    <xdr:cxnSp macro="">
      <xdr:nvCxnSpPr>
        <xdr:cNvPr id="67" name="直線コネクタ 66"/>
        <xdr:cNvCxnSpPr/>
      </xdr:nvCxnSpPr>
      <xdr:spPr>
        <a:xfrm flipV="1">
          <a:off x="2019300" y="6102934"/>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107963</xdr:rowOff>
    </xdr:from>
    <xdr:to>
      <xdr:col>10</xdr:col>
      <xdr:colOff>114300</xdr:colOff>
      <xdr:row>35</xdr:row>
      <xdr:rowOff>132652</xdr:rowOff>
    </xdr:to>
    <xdr:cxnSp macro="">
      <xdr:nvCxnSpPr>
        <xdr:cNvPr id="70" name="直線コネクタ 69"/>
        <xdr:cNvCxnSpPr/>
      </xdr:nvCxnSpPr>
      <xdr:spPr>
        <a:xfrm flipV="1">
          <a:off x="1130300" y="610871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8699</xdr:rowOff>
    </xdr:from>
    <xdr:to>
      <xdr:col>24</xdr:col>
      <xdr:colOff>114300</xdr:colOff>
      <xdr:row>35</xdr:row>
      <xdr:rowOff>110299</xdr:rowOff>
    </xdr:to>
    <xdr:sp macro="" textlink="">
      <xdr:nvSpPr>
        <xdr:cNvPr id="80" name="楕円 79"/>
        <xdr:cNvSpPr/>
      </xdr:nvSpPr>
      <xdr:spPr>
        <a:xfrm>
          <a:off x="45847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31576</xdr:rowOff>
    </xdr:from>
    <xdr:ext cx="534377" cy="259045"/>
    <xdr:sp macro="" textlink="">
      <xdr:nvSpPr>
        <xdr:cNvPr id="81" name="人件費該当値テキスト"/>
        <xdr:cNvSpPr txBox="1"/>
      </xdr:nvSpPr>
      <xdr:spPr>
        <a:xfrm>
          <a:off x="4686300" y="58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31064</xdr:rowOff>
    </xdr:from>
    <xdr:to>
      <xdr:col>20</xdr:col>
      <xdr:colOff>38100</xdr:colOff>
      <xdr:row>35</xdr:row>
      <xdr:rowOff>132664</xdr:rowOff>
    </xdr:to>
    <xdr:sp macro="" textlink="">
      <xdr:nvSpPr>
        <xdr:cNvPr id="82" name="楕円 81"/>
        <xdr:cNvSpPr/>
      </xdr:nvSpPr>
      <xdr:spPr>
        <a:xfrm>
          <a:off x="3746500" y="60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149191</xdr:rowOff>
    </xdr:from>
    <xdr:ext cx="534377" cy="259045"/>
    <xdr:sp macro="" textlink="">
      <xdr:nvSpPr>
        <xdr:cNvPr id="83" name="テキスト ボックス 82"/>
        <xdr:cNvSpPr txBox="1"/>
      </xdr:nvSpPr>
      <xdr:spPr>
        <a:xfrm>
          <a:off x="3530111" y="58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51384</xdr:rowOff>
    </xdr:from>
    <xdr:to>
      <xdr:col>15</xdr:col>
      <xdr:colOff>101600</xdr:colOff>
      <xdr:row>35</xdr:row>
      <xdr:rowOff>152984</xdr:rowOff>
    </xdr:to>
    <xdr:sp macro="" textlink="">
      <xdr:nvSpPr>
        <xdr:cNvPr id="84" name="楕円 83"/>
        <xdr:cNvSpPr/>
      </xdr:nvSpPr>
      <xdr:spPr>
        <a:xfrm>
          <a:off x="2857500" y="60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144111</xdr:rowOff>
    </xdr:from>
    <xdr:ext cx="534377" cy="259045"/>
    <xdr:sp macro="" textlink="">
      <xdr:nvSpPr>
        <xdr:cNvPr id="85" name="テキスト ボックス 84"/>
        <xdr:cNvSpPr txBox="1"/>
      </xdr:nvSpPr>
      <xdr:spPr>
        <a:xfrm>
          <a:off x="2641111" y="61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57163</xdr:rowOff>
    </xdr:from>
    <xdr:to>
      <xdr:col>10</xdr:col>
      <xdr:colOff>165100</xdr:colOff>
      <xdr:row>35</xdr:row>
      <xdr:rowOff>158763</xdr:rowOff>
    </xdr:to>
    <xdr:sp macro="" textlink="">
      <xdr:nvSpPr>
        <xdr:cNvPr id="86" name="楕円 85"/>
        <xdr:cNvSpPr/>
      </xdr:nvSpPr>
      <xdr:spPr>
        <a:xfrm>
          <a:off x="1968500" y="6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3840</xdr:rowOff>
    </xdr:from>
    <xdr:ext cx="534377" cy="259045"/>
    <xdr:sp macro="" textlink="">
      <xdr:nvSpPr>
        <xdr:cNvPr id="87" name="テキスト ボックス 86"/>
        <xdr:cNvSpPr txBox="1"/>
      </xdr:nvSpPr>
      <xdr:spPr>
        <a:xfrm>
          <a:off x="1752111" y="58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81852</xdr:rowOff>
    </xdr:from>
    <xdr:to>
      <xdr:col>6</xdr:col>
      <xdr:colOff>38100</xdr:colOff>
      <xdr:row>36</xdr:row>
      <xdr:rowOff>12002</xdr:rowOff>
    </xdr:to>
    <xdr:sp macro="" textlink="">
      <xdr:nvSpPr>
        <xdr:cNvPr id="88" name="楕円 87"/>
        <xdr:cNvSpPr/>
      </xdr:nvSpPr>
      <xdr:spPr>
        <a:xfrm>
          <a:off x="1079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28529</xdr:rowOff>
    </xdr:from>
    <xdr:ext cx="534377" cy="259045"/>
    <xdr:sp macro="" textlink="">
      <xdr:nvSpPr>
        <xdr:cNvPr id="89" name="テキスト ボックス 88"/>
        <xdr:cNvSpPr txBox="1"/>
      </xdr:nvSpPr>
      <xdr:spPr>
        <a:xfrm>
          <a:off x="863111" y="58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61509</xdr:rowOff>
    </xdr:from>
    <xdr:to>
      <xdr:col>24</xdr:col>
      <xdr:colOff>63500</xdr:colOff>
      <xdr:row>57</xdr:row>
      <xdr:rowOff>84516</xdr:rowOff>
    </xdr:to>
    <xdr:cxnSp macro="">
      <xdr:nvCxnSpPr>
        <xdr:cNvPr id="116" name="直線コネクタ 115"/>
        <xdr:cNvCxnSpPr/>
      </xdr:nvCxnSpPr>
      <xdr:spPr>
        <a:xfrm flipV="1">
          <a:off x="3797300" y="9834159"/>
          <a:ext cx="8382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84516</xdr:rowOff>
    </xdr:from>
    <xdr:to>
      <xdr:col>19</xdr:col>
      <xdr:colOff>177800</xdr:colOff>
      <xdr:row>57</xdr:row>
      <xdr:rowOff>90794</xdr:rowOff>
    </xdr:to>
    <xdr:cxnSp macro="">
      <xdr:nvCxnSpPr>
        <xdr:cNvPr id="119" name="直線コネクタ 118"/>
        <xdr:cNvCxnSpPr/>
      </xdr:nvCxnSpPr>
      <xdr:spPr>
        <a:xfrm flipV="1">
          <a:off x="2908300" y="9857166"/>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90794</xdr:rowOff>
    </xdr:from>
    <xdr:to>
      <xdr:col>15</xdr:col>
      <xdr:colOff>50800</xdr:colOff>
      <xdr:row>57</xdr:row>
      <xdr:rowOff>96536</xdr:rowOff>
    </xdr:to>
    <xdr:cxnSp macro="">
      <xdr:nvCxnSpPr>
        <xdr:cNvPr id="122" name="直線コネクタ 121"/>
        <xdr:cNvCxnSpPr/>
      </xdr:nvCxnSpPr>
      <xdr:spPr>
        <a:xfrm flipV="1">
          <a:off x="2019300" y="9863444"/>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96536</xdr:rowOff>
    </xdr:from>
    <xdr:to>
      <xdr:col>10</xdr:col>
      <xdr:colOff>114300</xdr:colOff>
      <xdr:row>57</xdr:row>
      <xdr:rowOff>125618</xdr:rowOff>
    </xdr:to>
    <xdr:cxnSp macro="">
      <xdr:nvCxnSpPr>
        <xdr:cNvPr id="125" name="直線コネクタ 124"/>
        <xdr:cNvCxnSpPr/>
      </xdr:nvCxnSpPr>
      <xdr:spPr>
        <a:xfrm flipV="1">
          <a:off x="1130300" y="9869186"/>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10709</xdr:rowOff>
    </xdr:from>
    <xdr:to>
      <xdr:col>24</xdr:col>
      <xdr:colOff>114300</xdr:colOff>
      <xdr:row>57</xdr:row>
      <xdr:rowOff>112309</xdr:rowOff>
    </xdr:to>
    <xdr:sp macro="" textlink="">
      <xdr:nvSpPr>
        <xdr:cNvPr id="135" name="楕円 134"/>
        <xdr:cNvSpPr/>
      </xdr:nvSpPr>
      <xdr:spPr>
        <a:xfrm>
          <a:off x="4584700" y="97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97086</xdr:rowOff>
    </xdr:from>
    <xdr:ext cx="534377" cy="259045"/>
    <xdr:sp macro="" textlink="">
      <xdr:nvSpPr>
        <xdr:cNvPr id="136" name="物件費該当値テキスト"/>
        <xdr:cNvSpPr txBox="1"/>
      </xdr:nvSpPr>
      <xdr:spPr>
        <a:xfrm>
          <a:off x="4686300" y="96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33716</xdr:rowOff>
    </xdr:from>
    <xdr:to>
      <xdr:col>20</xdr:col>
      <xdr:colOff>38100</xdr:colOff>
      <xdr:row>57</xdr:row>
      <xdr:rowOff>135316</xdr:rowOff>
    </xdr:to>
    <xdr:sp macro="" textlink="">
      <xdr:nvSpPr>
        <xdr:cNvPr id="137" name="楕円 136"/>
        <xdr:cNvSpPr/>
      </xdr:nvSpPr>
      <xdr:spPr>
        <a:xfrm>
          <a:off x="3746500" y="98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126443</xdr:rowOff>
    </xdr:from>
    <xdr:ext cx="534377" cy="259045"/>
    <xdr:sp macro="" textlink="">
      <xdr:nvSpPr>
        <xdr:cNvPr id="138" name="テキスト ボックス 137"/>
        <xdr:cNvSpPr txBox="1"/>
      </xdr:nvSpPr>
      <xdr:spPr>
        <a:xfrm>
          <a:off x="3530111" y="98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39994</xdr:rowOff>
    </xdr:from>
    <xdr:to>
      <xdr:col>15</xdr:col>
      <xdr:colOff>101600</xdr:colOff>
      <xdr:row>57</xdr:row>
      <xdr:rowOff>141594</xdr:rowOff>
    </xdr:to>
    <xdr:sp macro="" textlink="">
      <xdr:nvSpPr>
        <xdr:cNvPr id="139" name="楕円 138"/>
        <xdr:cNvSpPr/>
      </xdr:nvSpPr>
      <xdr:spPr>
        <a:xfrm>
          <a:off x="2857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132721</xdr:rowOff>
    </xdr:from>
    <xdr:ext cx="534377" cy="259045"/>
    <xdr:sp macro="" textlink="">
      <xdr:nvSpPr>
        <xdr:cNvPr id="140" name="テキスト ボックス 139"/>
        <xdr:cNvSpPr txBox="1"/>
      </xdr:nvSpPr>
      <xdr:spPr>
        <a:xfrm>
          <a:off x="2641111" y="99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45736</xdr:rowOff>
    </xdr:from>
    <xdr:to>
      <xdr:col>10</xdr:col>
      <xdr:colOff>165100</xdr:colOff>
      <xdr:row>57</xdr:row>
      <xdr:rowOff>147336</xdr:rowOff>
    </xdr:to>
    <xdr:sp macro="" textlink="">
      <xdr:nvSpPr>
        <xdr:cNvPr id="141" name="楕円 140"/>
        <xdr:cNvSpPr/>
      </xdr:nvSpPr>
      <xdr:spPr>
        <a:xfrm>
          <a:off x="1968500" y="98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138463</xdr:rowOff>
    </xdr:from>
    <xdr:ext cx="534377" cy="259045"/>
    <xdr:sp macro="" textlink="">
      <xdr:nvSpPr>
        <xdr:cNvPr id="142" name="テキスト ボックス 141"/>
        <xdr:cNvSpPr txBox="1"/>
      </xdr:nvSpPr>
      <xdr:spPr>
        <a:xfrm>
          <a:off x="1752111" y="99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74818</xdr:rowOff>
    </xdr:from>
    <xdr:to>
      <xdr:col>6</xdr:col>
      <xdr:colOff>38100</xdr:colOff>
      <xdr:row>58</xdr:row>
      <xdr:rowOff>4968</xdr:rowOff>
    </xdr:to>
    <xdr:sp macro="" textlink="">
      <xdr:nvSpPr>
        <xdr:cNvPr id="143" name="楕円 142"/>
        <xdr:cNvSpPr/>
      </xdr:nvSpPr>
      <xdr:spPr>
        <a:xfrm>
          <a:off x="1079500" y="984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167545</xdr:rowOff>
    </xdr:from>
    <xdr:ext cx="534377" cy="259045"/>
    <xdr:sp macro="" textlink="">
      <xdr:nvSpPr>
        <xdr:cNvPr id="144" name="テキスト ボックス 143"/>
        <xdr:cNvSpPr txBox="1"/>
      </xdr:nvSpPr>
      <xdr:spPr>
        <a:xfrm>
          <a:off x="863111" y="99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66396</xdr:rowOff>
    </xdr:from>
    <xdr:to>
      <xdr:col>24</xdr:col>
      <xdr:colOff>63500</xdr:colOff>
      <xdr:row>75</xdr:row>
      <xdr:rowOff>139395</xdr:rowOff>
    </xdr:to>
    <xdr:cxnSp macro="">
      <xdr:nvCxnSpPr>
        <xdr:cNvPr id="173" name="直線コネクタ 172"/>
        <xdr:cNvCxnSpPr/>
      </xdr:nvCxnSpPr>
      <xdr:spPr>
        <a:xfrm flipV="1">
          <a:off x="3797300" y="12925146"/>
          <a:ext cx="8382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139395</xdr:rowOff>
    </xdr:from>
    <xdr:to>
      <xdr:col>19</xdr:col>
      <xdr:colOff>177800</xdr:colOff>
      <xdr:row>75</xdr:row>
      <xdr:rowOff>164960</xdr:rowOff>
    </xdr:to>
    <xdr:cxnSp macro="">
      <xdr:nvCxnSpPr>
        <xdr:cNvPr id="176" name="直線コネクタ 175"/>
        <xdr:cNvCxnSpPr/>
      </xdr:nvCxnSpPr>
      <xdr:spPr>
        <a:xfrm flipV="1">
          <a:off x="2908300" y="1299814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72987</xdr:rowOff>
    </xdr:from>
    <xdr:to>
      <xdr:col>15</xdr:col>
      <xdr:colOff>50800</xdr:colOff>
      <xdr:row>75</xdr:row>
      <xdr:rowOff>164960</xdr:rowOff>
    </xdr:to>
    <xdr:cxnSp macro="">
      <xdr:nvCxnSpPr>
        <xdr:cNvPr id="179" name="直線コネクタ 178"/>
        <xdr:cNvCxnSpPr/>
      </xdr:nvCxnSpPr>
      <xdr:spPr>
        <a:xfrm>
          <a:off x="2019300" y="12931737"/>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72987</xdr:rowOff>
    </xdr:from>
    <xdr:to>
      <xdr:col>10</xdr:col>
      <xdr:colOff>114300</xdr:colOff>
      <xdr:row>75</xdr:row>
      <xdr:rowOff>96266</xdr:rowOff>
    </xdr:to>
    <xdr:cxnSp macro="">
      <xdr:nvCxnSpPr>
        <xdr:cNvPr id="182" name="直線コネクタ 181"/>
        <xdr:cNvCxnSpPr/>
      </xdr:nvCxnSpPr>
      <xdr:spPr>
        <a:xfrm flipV="1">
          <a:off x="1130300" y="1293173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3" name="フローチャート: 判断 182"/>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115333</xdr:rowOff>
    </xdr:from>
    <xdr:ext cx="469744" cy="259045"/>
    <xdr:sp macro="" textlink="">
      <xdr:nvSpPr>
        <xdr:cNvPr id="184" name="テキスト ボックス 183"/>
        <xdr:cNvSpPr txBox="1"/>
      </xdr:nvSpPr>
      <xdr:spPr>
        <a:xfrm>
          <a:off x="1784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5" name="フローチャート: 判断 184"/>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123868</xdr:rowOff>
    </xdr:from>
    <xdr:ext cx="469744" cy="259045"/>
    <xdr:sp macro="" textlink="">
      <xdr:nvSpPr>
        <xdr:cNvPr id="186" name="テキスト ボックス 185"/>
        <xdr:cNvSpPr txBox="1"/>
      </xdr:nvSpPr>
      <xdr:spPr>
        <a:xfrm>
          <a:off x="895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15596</xdr:rowOff>
    </xdr:from>
    <xdr:to>
      <xdr:col>24</xdr:col>
      <xdr:colOff>114300</xdr:colOff>
      <xdr:row>75</xdr:row>
      <xdr:rowOff>117196</xdr:rowOff>
    </xdr:to>
    <xdr:sp macro="" textlink="">
      <xdr:nvSpPr>
        <xdr:cNvPr id="192" name="楕円 191"/>
        <xdr:cNvSpPr/>
      </xdr:nvSpPr>
      <xdr:spPr>
        <a:xfrm>
          <a:off x="45847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38473</xdr:rowOff>
    </xdr:from>
    <xdr:ext cx="534377" cy="259045"/>
    <xdr:sp macro="" textlink="">
      <xdr:nvSpPr>
        <xdr:cNvPr id="193" name="維持補修費該当値テキスト"/>
        <xdr:cNvSpPr txBox="1"/>
      </xdr:nvSpPr>
      <xdr:spPr>
        <a:xfrm>
          <a:off x="4686300" y="127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88595</xdr:rowOff>
    </xdr:from>
    <xdr:to>
      <xdr:col>20</xdr:col>
      <xdr:colOff>38100</xdr:colOff>
      <xdr:row>76</xdr:row>
      <xdr:rowOff>18746</xdr:rowOff>
    </xdr:to>
    <xdr:sp macro="" textlink="">
      <xdr:nvSpPr>
        <xdr:cNvPr id="194" name="楕円 193"/>
        <xdr:cNvSpPr/>
      </xdr:nvSpPr>
      <xdr:spPr>
        <a:xfrm>
          <a:off x="37465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35272</xdr:rowOff>
    </xdr:from>
    <xdr:ext cx="534377" cy="259045"/>
    <xdr:sp macro="" textlink="">
      <xdr:nvSpPr>
        <xdr:cNvPr id="195" name="テキスト ボックス 194"/>
        <xdr:cNvSpPr txBox="1"/>
      </xdr:nvSpPr>
      <xdr:spPr>
        <a:xfrm>
          <a:off x="3530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114160</xdr:rowOff>
    </xdr:from>
    <xdr:to>
      <xdr:col>15</xdr:col>
      <xdr:colOff>101600</xdr:colOff>
      <xdr:row>76</xdr:row>
      <xdr:rowOff>44310</xdr:rowOff>
    </xdr:to>
    <xdr:sp macro="" textlink="">
      <xdr:nvSpPr>
        <xdr:cNvPr id="196" name="楕円 195"/>
        <xdr:cNvSpPr/>
      </xdr:nvSpPr>
      <xdr:spPr>
        <a:xfrm>
          <a:off x="2857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60837</xdr:rowOff>
    </xdr:from>
    <xdr:ext cx="534377" cy="259045"/>
    <xdr:sp macro="" textlink="">
      <xdr:nvSpPr>
        <xdr:cNvPr id="197" name="テキスト ボックス 196"/>
        <xdr:cNvSpPr txBox="1"/>
      </xdr:nvSpPr>
      <xdr:spPr>
        <a:xfrm>
          <a:off x="2641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22187</xdr:rowOff>
    </xdr:from>
    <xdr:to>
      <xdr:col>10</xdr:col>
      <xdr:colOff>165100</xdr:colOff>
      <xdr:row>75</xdr:row>
      <xdr:rowOff>123787</xdr:rowOff>
    </xdr:to>
    <xdr:sp macro="" textlink="">
      <xdr:nvSpPr>
        <xdr:cNvPr id="198" name="楕円 197"/>
        <xdr:cNvSpPr/>
      </xdr:nvSpPr>
      <xdr:spPr>
        <a:xfrm>
          <a:off x="1968500" y="12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140314</xdr:rowOff>
    </xdr:from>
    <xdr:ext cx="534377" cy="259045"/>
    <xdr:sp macro="" textlink="">
      <xdr:nvSpPr>
        <xdr:cNvPr id="199" name="テキスト ボックス 198"/>
        <xdr:cNvSpPr txBox="1"/>
      </xdr:nvSpPr>
      <xdr:spPr>
        <a:xfrm>
          <a:off x="1752111" y="126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45466</xdr:rowOff>
    </xdr:from>
    <xdr:to>
      <xdr:col>6</xdr:col>
      <xdr:colOff>38100</xdr:colOff>
      <xdr:row>75</xdr:row>
      <xdr:rowOff>147067</xdr:rowOff>
    </xdr:to>
    <xdr:sp macro="" textlink="">
      <xdr:nvSpPr>
        <xdr:cNvPr id="200" name="楕円 199"/>
        <xdr:cNvSpPr/>
      </xdr:nvSpPr>
      <xdr:spPr>
        <a:xfrm>
          <a:off x="1079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163593</xdr:rowOff>
    </xdr:from>
    <xdr:ext cx="534377" cy="259045"/>
    <xdr:sp macro="" textlink="">
      <xdr:nvSpPr>
        <xdr:cNvPr id="201" name="テキスト ボックス 200"/>
        <xdr:cNvSpPr txBox="1"/>
      </xdr:nvSpPr>
      <xdr:spPr>
        <a:xfrm>
          <a:off x="863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33499</xdr:rowOff>
    </xdr:from>
    <xdr:to>
      <xdr:col>24</xdr:col>
      <xdr:colOff>63500</xdr:colOff>
      <xdr:row>94</xdr:row>
      <xdr:rowOff>53958</xdr:rowOff>
    </xdr:to>
    <xdr:cxnSp macro="">
      <xdr:nvCxnSpPr>
        <xdr:cNvPr id="233" name="直線コネクタ 232"/>
        <xdr:cNvCxnSpPr/>
      </xdr:nvCxnSpPr>
      <xdr:spPr>
        <a:xfrm flipV="1">
          <a:off x="3797300" y="16149799"/>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53958</xdr:rowOff>
    </xdr:from>
    <xdr:to>
      <xdr:col>19</xdr:col>
      <xdr:colOff>177800</xdr:colOff>
      <xdr:row>95</xdr:row>
      <xdr:rowOff>86452</xdr:rowOff>
    </xdr:to>
    <xdr:cxnSp macro="">
      <xdr:nvCxnSpPr>
        <xdr:cNvPr id="236" name="直線コネクタ 235"/>
        <xdr:cNvCxnSpPr/>
      </xdr:nvCxnSpPr>
      <xdr:spPr>
        <a:xfrm flipV="1">
          <a:off x="2908300" y="16170258"/>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71887</xdr:rowOff>
    </xdr:from>
    <xdr:to>
      <xdr:col>15</xdr:col>
      <xdr:colOff>50800</xdr:colOff>
      <xdr:row>95</xdr:row>
      <xdr:rowOff>86452</xdr:rowOff>
    </xdr:to>
    <xdr:cxnSp macro="">
      <xdr:nvCxnSpPr>
        <xdr:cNvPr id="239" name="直線コネクタ 238"/>
        <xdr:cNvCxnSpPr/>
      </xdr:nvCxnSpPr>
      <xdr:spPr>
        <a:xfrm>
          <a:off x="2019300" y="1635963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71887</xdr:rowOff>
    </xdr:from>
    <xdr:to>
      <xdr:col>10</xdr:col>
      <xdr:colOff>114300</xdr:colOff>
      <xdr:row>95</xdr:row>
      <xdr:rowOff>153090</xdr:rowOff>
    </xdr:to>
    <xdr:cxnSp macro="">
      <xdr:nvCxnSpPr>
        <xdr:cNvPr id="242" name="直線コネクタ 241"/>
        <xdr:cNvCxnSpPr/>
      </xdr:nvCxnSpPr>
      <xdr:spPr>
        <a:xfrm flipV="1">
          <a:off x="1130300" y="1635963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3" name="フローチャート: 判断 242"/>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59931</xdr:rowOff>
    </xdr:from>
    <xdr:ext cx="534377" cy="259045"/>
    <xdr:sp macro="" textlink="">
      <xdr:nvSpPr>
        <xdr:cNvPr id="244" name="テキスト ボックス 243"/>
        <xdr:cNvSpPr txBox="1"/>
      </xdr:nvSpPr>
      <xdr:spPr>
        <a:xfrm>
          <a:off x="1752111" y="165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5" name="フローチャート: 判断 244"/>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152202</xdr:rowOff>
    </xdr:from>
    <xdr:ext cx="534377" cy="259045"/>
    <xdr:sp macro="" textlink="">
      <xdr:nvSpPr>
        <xdr:cNvPr id="246" name="テキスト ボックス 245"/>
        <xdr:cNvSpPr txBox="1"/>
      </xdr:nvSpPr>
      <xdr:spPr>
        <a:xfrm>
          <a:off x="863111" y="16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154149</xdr:rowOff>
    </xdr:from>
    <xdr:to>
      <xdr:col>24</xdr:col>
      <xdr:colOff>114300</xdr:colOff>
      <xdr:row>94</xdr:row>
      <xdr:rowOff>84299</xdr:rowOff>
    </xdr:to>
    <xdr:sp macro="" textlink="">
      <xdr:nvSpPr>
        <xdr:cNvPr id="252" name="楕円 251"/>
        <xdr:cNvSpPr/>
      </xdr:nvSpPr>
      <xdr:spPr>
        <a:xfrm>
          <a:off x="45847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5576</xdr:rowOff>
    </xdr:from>
    <xdr:ext cx="534377" cy="259045"/>
    <xdr:sp macro="" textlink="">
      <xdr:nvSpPr>
        <xdr:cNvPr id="253" name="扶助費該当値テキスト"/>
        <xdr:cNvSpPr txBox="1"/>
      </xdr:nvSpPr>
      <xdr:spPr>
        <a:xfrm>
          <a:off x="4686300" y="159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3158</xdr:rowOff>
    </xdr:from>
    <xdr:to>
      <xdr:col>20</xdr:col>
      <xdr:colOff>38100</xdr:colOff>
      <xdr:row>94</xdr:row>
      <xdr:rowOff>104758</xdr:rowOff>
    </xdr:to>
    <xdr:sp macro="" textlink="">
      <xdr:nvSpPr>
        <xdr:cNvPr id="254" name="楕円 253"/>
        <xdr:cNvSpPr/>
      </xdr:nvSpPr>
      <xdr:spPr>
        <a:xfrm>
          <a:off x="37465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121285</xdr:rowOff>
    </xdr:from>
    <xdr:ext cx="534377" cy="259045"/>
    <xdr:sp macro="" textlink="">
      <xdr:nvSpPr>
        <xdr:cNvPr id="255" name="テキスト ボックス 254"/>
        <xdr:cNvSpPr txBox="1"/>
      </xdr:nvSpPr>
      <xdr:spPr>
        <a:xfrm>
          <a:off x="3530111" y="158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35652</xdr:rowOff>
    </xdr:from>
    <xdr:to>
      <xdr:col>15</xdr:col>
      <xdr:colOff>101600</xdr:colOff>
      <xdr:row>95</xdr:row>
      <xdr:rowOff>137252</xdr:rowOff>
    </xdr:to>
    <xdr:sp macro="" textlink="">
      <xdr:nvSpPr>
        <xdr:cNvPr id="256" name="楕円 255"/>
        <xdr:cNvSpPr/>
      </xdr:nvSpPr>
      <xdr:spPr>
        <a:xfrm>
          <a:off x="2857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153779</xdr:rowOff>
    </xdr:from>
    <xdr:ext cx="534377" cy="259045"/>
    <xdr:sp macro="" textlink="">
      <xdr:nvSpPr>
        <xdr:cNvPr id="257" name="テキスト ボックス 256"/>
        <xdr:cNvSpPr txBox="1"/>
      </xdr:nvSpPr>
      <xdr:spPr>
        <a:xfrm>
          <a:off x="2641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21087</xdr:rowOff>
    </xdr:from>
    <xdr:to>
      <xdr:col>10</xdr:col>
      <xdr:colOff>165100</xdr:colOff>
      <xdr:row>95</xdr:row>
      <xdr:rowOff>122687</xdr:rowOff>
    </xdr:to>
    <xdr:sp macro="" textlink="">
      <xdr:nvSpPr>
        <xdr:cNvPr id="258" name="楕円 257"/>
        <xdr:cNvSpPr/>
      </xdr:nvSpPr>
      <xdr:spPr>
        <a:xfrm>
          <a:off x="1968500" y="16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139214</xdr:rowOff>
    </xdr:from>
    <xdr:ext cx="534377" cy="259045"/>
    <xdr:sp macro="" textlink="">
      <xdr:nvSpPr>
        <xdr:cNvPr id="259" name="テキスト ボックス 258"/>
        <xdr:cNvSpPr txBox="1"/>
      </xdr:nvSpPr>
      <xdr:spPr>
        <a:xfrm>
          <a:off x="1752111" y="16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102290</xdr:rowOff>
    </xdr:from>
    <xdr:to>
      <xdr:col>6</xdr:col>
      <xdr:colOff>38100</xdr:colOff>
      <xdr:row>96</xdr:row>
      <xdr:rowOff>32440</xdr:rowOff>
    </xdr:to>
    <xdr:sp macro="" textlink="">
      <xdr:nvSpPr>
        <xdr:cNvPr id="260" name="楕円 259"/>
        <xdr:cNvSpPr/>
      </xdr:nvSpPr>
      <xdr:spPr>
        <a:xfrm>
          <a:off x="1079500" y="163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48967</xdr:rowOff>
    </xdr:from>
    <xdr:ext cx="534377" cy="259045"/>
    <xdr:sp macro="" textlink="">
      <xdr:nvSpPr>
        <xdr:cNvPr id="261" name="テキスト ボックス 260"/>
        <xdr:cNvSpPr txBox="1"/>
      </xdr:nvSpPr>
      <xdr:spPr>
        <a:xfrm>
          <a:off x="863111" y="16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84237</xdr:rowOff>
    </xdr:from>
    <xdr:to>
      <xdr:col>55</xdr:col>
      <xdr:colOff>0</xdr:colOff>
      <xdr:row>35</xdr:row>
      <xdr:rowOff>87884</xdr:rowOff>
    </xdr:to>
    <xdr:cxnSp macro="">
      <xdr:nvCxnSpPr>
        <xdr:cNvPr id="292" name="直線コネクタ 291"/>
        <xdr:cNvCxnSpPr/>
      </xdr:nvCxnSpPr>
      <xdr:spPr>
        <a:xfrm flipV="1">
          <a:off x="9639300" y="6084987"/>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80601</xdr:rowOff>
    </xdr:from>
    <xdr:to>
      <xdr:col>50</xdr:col>
      <xdr:colOff>114300</xdr:colOff>
      <xdr:row>35</xdr:row>
      <xdr:rowOff>87884</xdr:rowOff>
    </xdr:to>
    <xdr:cxnSp macro="">
      <xdr:nvCxnSpPr>
        <xdr:cNvPr id="295" name="直線コネクタ 294"/>
        <xdr:cNvCxnSpPr/>
      </xdr:nvCxnSpPr>
      <xdr:spPr>
        <a:xfrm>
          <a:off x="8750300" y="608135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80601</xdr:rowOff>
    </xdr:from>
    <xdr:to>
      <xdr:col>45</xdr:col>
      <xdr:colOff>177800</xdr:colOff>
      <xdr:row>35</xdr:row>
      <xdr:rowOff>124504</xdr:rowOff>
    </xdr:to>
    <xdr:cxnSp macro="">
      <xdr:nvCxnSpPr>
        <xdr:cNvPr id="298" name="直線コネクタ 297"/>
        <xdr:cNvCxnSpPr/>
      </xdr:nvCxnSpPr>
      <xdr:spPr>
        <a:xfrm flipV="1">
          <a:off x="7861300" y="608135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92978</xdr:rowOff>
    </xdr:from>
    <xdr:to>
      <xdr:col>41</xdr:col>
      <xdr:colOff>50800</xdr:colOff>
      <xdr:row>35</xdr:row>
      <xdr:rowOff>124504</xdr:rowOff>
    </xdr:to>
    <xdr:cxnSp macro="">
      <xdr:nvCxnSpPr>
        <xdr:cNvPr id="301" name="直線コネクタ 300"/>
        <xdr:cNvCxnSpPr/>
      </xdr:nvCxnSpPr>
      <xdr:spPr>
        <a:xfrm>
          <a:off x="6972300" y="6093728"/>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2" name="フローチャート: 判断 301"/>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3" name="テキスト ボックス 302"/>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4" name="フローチャート: 判断 303"/>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5" name="テキスト ボックス 304"/>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33437</xdr:rowOff>
    </xdr:from>
    <xdr:to>
      <xdr:col>55</xdr:col>
      <xdr:colOff>50800</xdr:colOff>
      <xdr:row>35</xdr:row>
      <xdr:rowOff>135037</xdr:rowOff>
    </xdr:to>
    <xdr:sp macro="" textlink="">
      <xdr:nvSpPr>
        <xdr:cNvPr id="311" name="楕円 310"/>
        <xdr:cNvSpPr/>
      </xdr:nvSpPr>
      <xdr:spPr>
        <a:xfrm>
          <a:off x="10426700" y="60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56314</xdr:rowOff>
    </xdr:from>
    <xdr:ext cx="534377" cy="259045"/>
    <xdr:sp macro="" textlink="">
      <xdr:nvSpPr>
        <xdr:cNvPr id="312" name="補助費等該当値テキスト"/>
        <xdr:cNvSpPr txBox="1"/>
      </xdr:nvSpPr>
      <xdr:spPr>
        <a:xfrm>
          <a:off x="10528300" y="5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37084</xdr:rowOff>
    </xdr:from>
    <xdr:to>
      <xdr:col>50</xdr:col>
      <xdr:colOff>165100</xdr:colOff>
      <xdr:row>35</xdr:row>
      <xdr:rowOff>138684</xdr:rowOff>
    </xdr:to>
    <xdr:sp macro="" textlink="">
      <xdr:nvSpPr>
        <xdr:cNvPr id="313" name="楕円 312"/>
        <xdr:cNvSpPr/>
      </xdr:nvSpPr>
      <xdr:spPr>
        <a:xfrm>
          <a:off x="9588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155211</xdr:rowOff>
    </xdr:from>
    <xdr:ext cx="534377" cy="259045"/>
    <xdr:sp macro="" textlink="">
      <xdr:nvSpPr>
        <xdr:cNvPr id="314" name="テキスト ボックス 313"/>
        <xdr:cNvSpPr txBox="1"/>
      </xdr:nvSpPr>
      <xdr:spPr>
        <a:xfrm>
          <a:off x="9372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29801</xdr:rowOff>
    </xdr:from>
    <xdr:to>
      <xdr:col>46</xdr:col>
      <xdr:colOff>38100</xdr:colOff>
      <xdr:row>35</xdr:row>
      <xdr:rowOff>131401</xdr:rowOff>
    </xdr:to>
    <xdr:sp macro="" textlink="">
      <xdr:nvSpPr>
        <xdr:cNvPr id="315" name="楕円 314"/>
        <xdr:cNvSpPr/>
      </xdr:nvSpPr>
      <xdr:spPr>
        <a:xfrm>
          <a:off x="8699500" y="6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147928</xdr:rowOff>
    </xdr:from>
    <xdr:ext cx="534377" cy="259045"/>
    <xdr:sp macro="" textlink="">
      <xdr:nvSpPr>
        <xdr:cNvPr id="316" name="テキスト ボックス 315"/>
        <xdr:cNvSpPr txBox="1"/>
      </xdr:nvSpPr>
      <xdr:spPr>
        <a:xfrm>
          <a:off x="8483111" y="58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73704</xdr:rowOff>
    </xdr:from>
    <xdr:to>
      <xdr:col>41</xdr:col>
      <xdr:colOff>101600</xdr:colOff>
      <xdr:row>36</xdr:row>
      <xdr:rowOff>3854</xdr:rowOff>
    </xdr:to>
    <xdr:sp macro="" textlink="">
      <xdr:nvSpPr>
        <xdr:cNvPr id="317" name="楕円 316"/>
        <xdr:cNvSpPr/>
      </xdr:nvSpPr>
      <xdr:spPr>
        <a:xfrm>
          <a:off x="7810500" y="60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20381</xdr:rowOff>
    </xdr:from>
    <xdr:ext cx="534377" cy="259045"/>
    <xdr:sp macro="" textlink="">
      <xdr:nvSpPr>
        <xdr:cNvPr id="318" name="テキスト ボックス 317"/>
        <xdr:cNvSpPr txBox="1"/>
      </xdr:nvSpPr>
      <xdr:spPr>
        <a:xfrm>
          <a:off x="7594111" y="58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42178</xdr:rowOff>
    </xdr:from>
    <xdr:to>
      <xdr:col>36</xdr:col>
      <xdr:colOff>165100</xdr:colOff>
      <xdr:row>35</xdr:row>
      <xdr:rowOff>143778</xdr:rowOff>
    </xdr:to>
    <xdr:sp macro="" textlink="">
      <xdr:nvSpPr>
        <xdr:cNvPr id="319" name="楕円 318"/>
        <xdr:cNvSpPr/>
      </xdr:nvSpPr>
      <xdr:spPr>
        <a:xfrm>
          <a:off x="6921500" y="6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160305</xdr:rowOff>
    </xdr:from>
    <xdr:ext cx="534377" cy="259045"/>
    <xdr:sp macro="" textlink="">
      <xdr:nvSpPr>
        <xdr:cNvPr id="320" name="テキスト ボックス 319"/>
        <xdr:cNvSpPr txBox="1"/>
      </xdr:nvSpPr>
      <xdr:spPr>
        <a:xfrm>
          <a:off x="6705111" y="58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64331</xdr:rowOff>
    </xdr:from>
    <xdr:to>
      <xdr:col>55</xdr:col>
      <xdr:colOff>0</xdr:colOff>
      <xdr:row>58</xdr:row>
      <xdr:rowOff>100678</xdr:rowOff>
    </xdr:to>
    <xdr:cxnSp macro="">
      <xdr:nvCxnSpPr>
        <xdr:cNvPr id="349" name="直線コネクタ 348"/>
        <xdr:cNvCxnSpPr/>
      </xdr:nvCxnSpPr>
      <xdr:spPr>
        <a:xfrm>
          <a:off x="9639300" y="10008431"/>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158597</xdr:rowOff>
    </xdr:from>
    <xdr:to>
      <xdr:col>50</xdr:col>
      <xdr:colOff>114300</xdr:colOff>
      <xdr:row>58</xdr:row>
      <xdr:rowOff>64331</xdr:rowOff>
    </xdr:to>
    <xdr:cxnSp macro="">
      <xdr:nvCxnSpPr>
        <xdr:cNvPr id="352" name="直線コネクタ 351"/>
        <xdr:cNvCxnSpPr/>
      </xdr:nvCxnSpPr>
      <xdr:spPr>
        <a:xfrm>
          <a:off x="8750300" y="9931247"/>
          <a:ext cx="889000" cy="7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158597</xdr:rowOff>
    </xdr:from>
    <xdr:to>
      <xdr:col>45</xdr:col>
      <xdr:colOff>177800</xdr:colOff>
      <xdr:row>58</xdr:row>
      <xdr:rowOff>96296</xdr:rowOff>
    </xdr:to>
    <xdr:cxnSp macro="">
      <xdr:nvCxnSpPr>
        <xdr:cNvPr id="355" name="直線コネクタ 354"/>
        <xdr:cNvCxnSpPr/>
      </xdr:nvCxnSpPr>
      <xdr:spPr>
        <a:xfrm flipV="1">
          <a:off x="7861300" y="9931247"/>
          <a:ext cx="889000" cy="10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87838</xdr:rowOff>
    </xdr:from>
    <xdr:to>
      <xdr:col>41</xdr:col>
      <xdr:colOff>50800</xdr:colOff>
      <xdr:row>58</xdr:row>
      <xdr:rowOff>96296</xdr:rowOff>
    </xdr:to>
    <xdr:cxnSp macro="">
      <xdr:nvCxnSpPr>
        <xdr:cNvPr id="358" name="直線コネクタ 357"/>
        <xdr:cNvCxnSpPr/>
      </xdr:nvCxnSpPr>
      <xdr:spPr>
        <a:xfrm>
          <a:off x="6972300" y="1003193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9" name="フローチャート: 判断 358"/>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0" name="テキスト ボックス 359"/>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1" name="フローチャート: 判断 360"/>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2" name="テキスト ボックス 361"/>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49878</xdr:rowOff>
    </xdr:from>
    <xdr:to>
      <xdr:col>55</xdr:col>
      <xdr:colOff>50800</xdr:colOff>
      <xdr:row>58</xdr:row>
      <xdr:rowOff>151478</xdr:rowOff>
    </xdr:to>
    <xdr:sp macro="" textlink="">
      <xdr:nvSpPr>
        <xdr:cNvPr id="368" name="楕円 367"/>
        <xdr:cNvSpPr/>
      </xdr:nvSpPr>
      <xdr:spPr>
        <a:xfrm>
          <a:off x="10426700" y="99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136255</xdr:rowOff>
    </xdr:from>
    <xdr:ext cx="534377" cy="259045"/>
    <xdr:sp macro="" textlink="">
      <xdr:nvSpPr>
        <xdr:cNvPr id="369" name="普通建設事業費該当値テキスト"/>
        <xdr:cNvSpPr txBox="1"/>
      </xdr:nvSpPr>
      <xdr:spPr>
        <a:xfrm>
          <a:off x="10528300" y="99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13531</xdr:rowOff>
    </xdr:from>
    <xdr:to>
      <xdr:col>50</xdr:col>
      <xdr:colOff>165100</xdr:colOff>
      <xdr:row>58</xdr:row>
      <xdr:rowOff>115131</xdr:rowOff>
    </xdr:to>
    <xdr:sp macro="" textlink="">
      <xdr:nvSpPr>
        <xdr:cNvPr id="370" name="楕円 369"/>
        <xdr:cNvSpPr/>
      </xdr:nvSpPr>
      <xdr:spPr>
        <a:xfrm>
          <a:off x="9588500" y="99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106258</xdr:rowOff>
    </xdr:from>
    <xdr:ext cx="534377" cy="259045"/>
    <xdr:sp macro="" textlink="">
      <xdr:nvSpPr>
        <xdr:cNvPr id="371" name="テキスト ボックス 370"/>
        <xdr:cNvSpPr txBox="1"/>
      </xdr:nvSpPr>
      <xdr:spPr>
        <a:xfrm>
          <a:off x="9372111" y="100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107797</xdr:rowOff>
    </xdr:from>
    <xdr:to>
      <xdr:col>46</xdr:col>
      <xdr:colOff>38100</xdr:colOff>
      <xdr:row>58</xdr:row>
      <xdr:rowOff>37947</xdr:rowOff>
    </xdr:to>
    <xdr:sp macro="" textlink="">
      <xdr:nvSpPr>
        <xdr:cNvPr id="372" name="楕円 371"/>
        <xdr:cNvSpPr/>
      </xdr:nvSpPr>
      <xdr:spPr>
        <a:xfrm>
          <a:off x="8699500" y="98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29074</xdr:rowOff>
    </xdr:from>
    <xdr:ext cx="534377" cy="259045"/>
    <xdr:sp macro="" textlink="">
      <xdr:nvSpPr>
        <xdr:cNvPr id="373" name="テキスト ボックス 372"/>
        <xdr:cNvSpPr txBox="1"/>
      </xdr:nvSpPr>
      <xdr:spPr>
        <a:xfrm>
          <a:off x="8483111" y="99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45496</xdr:rowOff>
    </xdr:from>
    <xdr:to>
      <xdr:col>41</xdr:col>
      <xdr:colOff>101600</xdr:colOff>
      <xdr:row>58</xdr:row>
      <xdr:rowOff>147096</xdr:rowOff>
    </xdr:to>
    <xdr:sp macro="" textlink="">
      <xdr:nvSpPr>
        <xdr:cNvPr id="374" name="楕円 373"/>
        <xdr:cNvSpPr/>
      </xdr:nvSpPr>
      <xdr:spPr>
        <a:xfrm>
          <a:off x="7810500" y="99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138223</xdr:rowOff>
    </xdr:from>
    <xdr:ext cx="534377" cy="259045"/>
    <xdr:sp macro="" textlink="">
      <xdr:nvSpPr>
        <xdr:cNvPr id="375" name="テキスト ボックス 374"/>
        <xdr:cNvSpPr txBox="1"/>
      </xdr:nvSpPr>
      <xdr:spPr>
        <a:xfrm>
          <a:off x="7594111" y="100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37038</xdr:rowOff>
    </xdr:from>
    <xdr:to>
      <xdr:col>36</xdr:col>
      <xdr:colOff>165100</xdr:colOff>
      <xdr:row>58</xdr:row>
      <xdr:rowOff>138638</xdr:rowOff>
    </xdr:to>
    <xdr:sp macro="" textlink="">
      <xdr:nvSpPr>
        <xdr:cNvPr id="376" name="楕円 375"/>
        <xdr:cNvSpPr/>
      </xdr:nvSpPr>
      <xdr:spPr>
        <a:xfrm>
          <a:off x="6921500" y="99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129765</xdr:rowOff>
    </xdr:from>
    <xdr:ext cx="534377" cy="259045"/>
    <xdr:sp macro="" textlink="">
      <xdr:nvSpPr>
        <xdr:cNvPr id="377" name="テキスト ボックス 376"/>
        <xdr:cNvSpPr txBox="1"/>
      </xdr:nvSpPr>
      <xdr:spPr>
        <a:xfrm>
          <a:off x="6705111" y="1007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26250</xdr:rowOff>
    </xdr:from>
    <xdr:to>
      <xdr:col>55</xdr:col>
      <xdr:colOff>0</xdr:colOff>
      <xdr:row>79</xdr:row>
      <xdr:rowOff>88886</xdr:rowOff>
    </xdr:to>
    <xdr:cxnSp macro="">
      <xdr:nvCxnSpPr>
        <xdr:cNvPr id="408" name="直線コネクタ 407"/>
        <xdr:cNvCxnSpPr/>
      </xdr:nvCxnSpPr>
      <xdr:spPr>
        <a:xfrm flipV="1">
          <a:off x="9639300" y="13570800"/>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151930</xdr:rowOff>
    </xdr:from>
    <xdr:to>
      <xdr:col>50</xdr:col>
      <xdr:colOff>114300</xdr:colOff>
      <xdr:row>79</xdr:row>
      <xdr:rowOff>88886</xdr:rowOff>
    </xdr:to>
    <xdr:cxnSp macro="">
      <xdr:nvCxnSpPr>
        <xdr:cNvPr id="411" name="直線コネクタ 410"/>
        <xdr:cNvCxnSpPr/>
      </xdr:nvCxnSpPr>
      <xdr:spPr>
        <a:xfrm>
          <a:off x="8750300" y="13525030"/>
          <a:ext cx="889000" cy="1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151930</xdr:rowOff>
    </xdr:from>
    <xdr:to>
      <xdr:col>45</xdr:col>
      <xdr:colOff>177800</xdr:colOff>
      <xdr:row>79</xdr:row>
      <xdr:rowOff>85782</xdr:rowOff>
    </xdr:to>
    <xdr:cxnSp macro="">
      <xdr:nvCxnSpPr>
        <xdr:cNvPr id="414" name="直線コネクタ 413"/>
        <xdr:cNvCxnSpPr/>
      </xdr:nvCxnSpPr>
      <xdr:spPr>
        <a:xfrm flipV="1">
          <a:off x="7861300" y="13525030"/>
          <a:ext cx="889000" cy="10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7" name="フローチャート: 判断 416"/>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8" name="テキスト ボックス 417"/>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146900</xdr:rowOff>
    </xdr:from>
    <xdr:to>
      <xdr:col>55</xdr:col>
      <xdr:colOff>50800</xdr:colOff>
      <xdr:row>79</xdr:row>
      <xdr:rowOff>77050</xdr:rowOff>
    </xdr:to>
    <xdr:sp macro="" textlink="">
      <xdr:nvSpPr>
        <xdr:cNvPr id="424" name="楕円 423"/>
        <xdr:cNvSpPr/>
      </xdr:nvSpPr>
      <xdr:spPr>
        <a:xfrm>
          <a:off x="10426700" y="135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61827</xdr:rowOff>
    </xdr:from>
    <xdr:ext cx="469744" cy="259045"/>
    <xdr:sp macro="" textlink="">
      <xdr:nvSpPr>
        <xdr:cNvPr id="425" name="普通建設事業費 （ うち新規整備　）該当値テキスト"/>
        <xdr:cNvSpPr txBox="1"/>
      </xdr:nvSpPr>
      <xdr:spPr>
        <a:xfrm>
          <a:off x="10528300" y="1343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38086</xdr:rowOff>
    </xdr:from>
    <xdr:to>
      <xdr:col>50</xdr:col>
      <xdr:colOff>165100</xdr:colOff>
      <xdr:row>79</xdr:row>
      <xdr:rowOff>139686</xdr:rowOff>
    </xdr:to>
    <xdr:sp macro="" textlink="">
      <xdr:nvSpPr>
        <xdr:cNvPr id="426" name="楕円 425"/>
        <xdr:cNvSpPr/>
      </xdr:nvSpPr>
      <xdr:spPr>
        <a:xfrm>
          <a:off x="95885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130813</xdr:rowOff>
    </xdr:from>
    <xdr:ext cx="378565" cy="259045"/>
    <xdr:sp macro="" textlink="">
      <xdr:nvSpPr>
        <xdr:cNvPr id="427" name="テキスト ボックス 426"/>
        <xdr:cNvSpPr txBox="1"/>
      </xdr:nvSpPr>
      <xdr:spPr>
        <a:xfrm>
          <a:off x="9450017" y="1367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101130</xdr:rowOff>
    </xdr:from>
    <xdr:to>
      <xdr:col>46</xdr:col>
      <xdr:colOff>38100</xdr:colOff>
      <xdr:row>79</xdr:row>
      <xdr:rowOff>31280</xdr:rowOff>
    </xdr:to>
    <xdr:sp macro="" textlink="">
      <xdr:nvSpPr>
        <xdr:cNvPr id="428" name="楕円 427"/>
        <xdr:cNvSpPr/>
      </xdr:nvSpPr>
      <xdr:spPr>
        <a:xfrm>
          <a:off x="8699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22407</xdr:rowOff>
    </xdr:from>
    <xdr:ext cx="469744" cy="259045"/>
    <xdr:sp macro="" textlink="">
      <xdr:nvSpPr>
        <xdr:cNvPr id="429" name="テキスト ボックス 428"/>
        <xdr:cNvSpPr txBox="1"/>
      </xdr:nvSpPr>
      <xdr:spPr>
        <a:xfrm>
          <a:off x="8515428" y="135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34982</xdr:rowOff>
    </xdr:from>
    <xdr:to>
      <xdr:col>41</xdr:col>
      <xdr:colOff>101600</xdr:colOff>
      <xdr:row>79</xdr:row>
      <xdr:rowOff>136582</xdr:rowOff>
    </xdr:to>
    <xdr:sp macro="" textlink="">
      <xdr:nvSpPr>
        <xdr:cNvPr id="430" name="楕円 429"/>
        <xdr:cNvSpPr/>
      </xdr:nvSpPr>
      <xdr:spPr>
        <a:xfrm>
          <a:off x="78105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127709</xdr:rowOff>
    </xdr:from>
    <xdr:ext cx="378565" cy="259045"/>
    <xdr:sp macro="" textlink="">
      <xdr:nvSpPr>
        <xdr:cNvPr id="431" name="テキスト ボックス 430"/>
        <xdr:cNvSpPr txBox="1"/>
      </xdr:nvSpPr>
      <xdr:spPr>
        <a:xfrm>
          <a:off x="7672017" y="1367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156096</xdr:rowOff>
    </xdr:from>
    <xdr:to>
      <xdr:col>55</xdr:col>
      <xdr:colOff>0</xdr:colOff>
      <xdr:row>98</xdr:row>
      <xdr:rowOff>66109</xdr:rowOff>
    </xdr:to>
    <xdr:cxnSp macro="">
      <xdr:nvCxnSpPr>
        <xdr:cNvPr id="458" name="直線コネクタ 457"/>
        <xdr:cNvCxnSpPr/>
      </xdr:nvCxnSpPr>
      <xdr:spPr>
        <a:xfrm>
          <a:off x="9639300" y="16786746"/>
          <a:ext cx="838200" cy="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156096</xdr:rowOff>
    </xdr:from>
    <xdr:to>
      <xdr:col>50</xdr:col>
      <xdr:colOff>114300</xdr:colOff>
      <xdr:row>98</xdr:row>
      <xdr:rowOff>90030</xdr:rowOff>
    </xdr:to>
    <xdr:cxnSp macro="">
      <xdr:nvCxnSpPr>
        <xdr:cNvPr id="461" name="直線コネクタ 460"/>
        <xdr:cNvCxnSpPr/>
      </xdr:nvCxnSpPr>
      <xdr:spPr>
        <a:xfrm flipV="1">
          <a:off x="8750300" y="16786746"/>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71375</xdr:rowOff>
    </xdr:from>
    <xdr:to>
      <xdr:col>45</xdr:col>
      <xdr:colOff>177800</xdr:colOff>
      <xdr:row>98</xdr:row>
      <xdr:rowOff>90030</xdr:rowOff>
    </xdr:to>
    <xdr:cxnSp macro="">
      <xdr:nvCxnSpPr>
        <xdr:cNvPr id="464" name="直線コネクタ 463"/>
        <xdr:cNvCxnSpPr/>
      </xdr:nvCxnSpPr>
      <xdr:spPr>
        <a:xfrm>
          <a:off x="7861300" y="16873475"/>
          <a:ext cx="889000" cy="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7" name="フローチャート: 判断 466"/>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xdr:rowOff>
    </xdr:from>
    <xdr:ext cx="534377" cy="259045"/>
    <xdr:sp macro="" textlink="">
      <xdr:nvSpPr>
        <xdr:cNvPr id="468" name="テキスト ボックス 467"/>
        <xdr:cNvSpPr txBox="1"/>
      </xdr:nvSpPr>
      <xdr:spPr>
        <a:xfrm>
          <a:off x="7594111" y="164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15309</xdr:rowOff>
    </xdr:from>
    <xdr:to>
      <xdr:col>55</xdr:col>
      <xdr:colOff>50800</xdr:colOff>
      <xdr:row>98</xdr:row>
      <xdr:rowOff>116909</xdr:rowOff>
    </xdr:to>
    <xdr:sp macro="" textlink="">
      <xdr:nvSpPr>
        <xdr:cNvPr id="474" name="楕円 473"/>
        <xdr:cNvSpPr/>
      </xdr:nvSpPr>
      <xdr:spPr>
        <a:xfrm>
          <a:off x="10426700" y="168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101686</xdr:rowOff>
    </xdr:from>
    <xdr:ext cx="469744" cy="259045"/>
    <xdr:sp macro="" textlink="">
      <xdr:nvSpPr>
        <xdr:cNvPr id="475" name="普通建設事業費 （ うち更新整備　）該当値テキスト"/>
        <xdr:cNvSpPr txBox="1"/>
      </xdr:nvSpPr>
      <xdr:spPr>
        <a:xfrm>
          <a:off x="10528300" y="1673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105296</xdr:rowOff>
    </xdr:from>
    <xdr:to>
      <xdr:col>50</xdr:col>
      <xdr:colOff>165100</xdr:colOff>
      <xdr:row>98</xdr:row>
      <xdr:rowOff>35446</xdr:rowOff>
    </xdr:to>
    <xdr:sp macro="" textlink="">
      <xdr:nvSpPr>
        <xdr:cNvPr id="476" name="楕円 475"/>
        <xdr:cNvSpPr/>
      </xdr:nvSpPr>
      <xdr:spPr>
        <a:xfrm>
          <a:off x="9588500" y="167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26573</xdr:rowOff>
    </xdr:from>
    <xdr:ext cx="534377" cy="259045"/>
    <xdr:sp macro="" textlink="">
      <xdr:nvSpPr>
        <xdr:cNvPr id="477" name="テキスト ボックス 476"/>
        <xdr:cNvSpPr txBox="1"/>
      </xdr:nvSpPr>
      <xdr:spPr>
        <a:xfrm>
          <a:off x="9372111" y="168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39230</xdr:rowOff>
    </xdr:from>
    <xdr:to>
      <xdr:col>46</xdr:col>
      <xdr:colOff>38100</xdr:colOff>
      <xdr:row>98</xdr:row>
      <xdr:rowOff>140830</xdr:rowOff>
    </xdr:to>
    <xdr:sp macro="" textlink="">
      <xdr:nvSpPr>
        <xdr:cNvPr id="478" name="楕円 477"/>
        <xdr:cNvSpPr/>
      </xdr:nvSpPr>
      <xdr:spPr>
        <a:xfrm>
          <a:off x="8699500" y="168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131957</xdr:rowOff>
    </xdr:from>
    <xdr:ext cx="469744" cy="259045"/>
    <xdr:sp macro="" textlink="">
      <xdr:nvSpPr>
        <xdr:cNvPr id="479" name="テキスト ボックス 478"/>
        <xdr:cNvSpPr txBox="1"/>
      </xdr:nvSpPr>
      <xdr:spPr>
        <a:xfrm>
          <a:off x="8515428" y="169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20575</xdr:rowOff>
    </xdr:from>
    <xdr:to>
      <xdr:col>41</xdr:col>
      <xdr:colOff>101600</xdr:colOff>
      <xdr:row>98</xdr:row>
      <xdr:rowOff>122175</xdr:rowOff>
    </xdr:to>
    <xdr:sp macro="" textlink="">
      <xdr:nvSpPr>
        <xdr:cNvPr id="480" name="楕円 479"/>
        <xdr:cNvSpPr/>
      </xdr:nvSpPr>
      <xdr:spPr>
        <a:xfrm>
          <a:off x="7810500" y="168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113302</xdr:rowOff>
    </xdr:from>
    <xdr:ext cx="469744" cy="259045"/>
    <xdr:sp macro="" textlink="">
      <xdr:nvSpPr>
        <xdr:cNvPr id="481" name="テキスト ボックス 480"/>
        <xdr:cNvSpPr txBox="1"/>
      </xdr:nvSpPr>
      <xdr:spPr>
        <a:xfrm>
          <a:off x="7626428" y="169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6" name="フローチャート: 判断 515"/>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85069</xdr:rowOff>
    </xdr:from>
    <xdr:ext cx="469744" cy="259045"/>
    <xdr:sp macro="" textlink="">
      <xdr:nvSpPr>
        <xdr:cNvPr id="517" name="テキスト ボックス 516"/>
        <xdr:cNvSpPr txBox="1"/>
      </xdr:nvSpPr>
      <xdr:spPr>
        <a:xfrm>
          <a:off x="13468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18" name="フローチャート: 判断 517"/>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81120</xdr:rowOff>
    </xdr:from>
    <xdr:ext cx="469744" cy="259045"/>
    <xdr:sp macro="" textlink="">
      <xdr:nvSpPr>
        <xdr:cNvPr id="519" name="テキスト ボックス 518"/>
        <xdr:cNvSpPr txBox="1"/>
      </xdr:nvSpPr>
      <xdr:spPr>
        <a:xfrm>
          <a:off x="12579428" y="62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0" name="フローチャート: 判断 56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1" name="テキスト ボックス 570"/>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79459</xdr:rowOff>
    </xdr:from>
    <xdr:to>
      <xdr:col>85</xdr:col>
      <xdr:colOff>127000</xdr:colOff>
      <xdr:row>76</xdr:row>
      <xdr:rowOff>106581</xdr:rowOff>
    </xdr:to>
    <xdr:cxnSp macro="">
      <xdr:nvCxnSpPr>
        <xdr:cNvPr id="618" name="直線コネクタ 617"/>
        <xdr:cNvCxnSpPr/>
      </xdr:nvCxnSpPr>
      <xdr:spPr>
        <a:xfrm>
          <a:off x="15481300" y="13109659"/>
          <a:ext cx="8382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78115</xdr:rowOff>
    </xdr:from>
    <xdr:to>
      <xdr:col>81</xdr:col>
      <xdr:colOff>50800</xdr:colOff>
      <xdr:row>76</xdr:row>
      <xdr:rowOff>79459</xdr:rowOff>
    </xdr:to>
    <xdr:cxnSp macro="">
      <xdr:nvCxnSpPr>
        <xdr:cNvPr id="621" name="直線コネクタ 620"/>
        <xdr:cNvCxnSpPr/>
      </xdr:nvCxnSpPr>
      <xdr:spPr>
        <a:xfrm>
          <a:off x="14592300" y="13108315"/>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46560</xdr:rowOff>
    </xdr:from>
    <xdr:to>
      <xdr:col>76</xdr:col>
      <xdr:colOff>114300</xdr:colOff>
      <xdr:row>76</xdr:row>
      <xdr:rowOff>78115</xdr:rowOff>
    </xdr:to>
    <xdr:cxnSp macro="">
      <xdr:nvCxnSpPr>
        <xdr:cNvPr id="624" name="直線コネクタ 623"/>
        <xdr:cNvCxnSpPr/>
      </xdr:nvCxnSpPr>
      <xdr:spPr>
        <a:xfrm>
          <a:off x="13703300" y="13076760"/>
          <a:ext cx="889000" cy="3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46560</xdr:rowOff>
    </xdr:from>
    <xdr:to>
      <xdr:col>71</xdr:col>
      <xdr:colOff>177800</xdr:colOff>
      <xdr:row>76</xdr:row>
      <xdr:rowOff>47182</xdr:rowOff>
    </xdr:to>
    <xdr:cxnSp macro="">
      <xdr:nvCxnSpPr>
        <xdr:cNvPr id="627" name="直線コネクタ 626"/>
        <xdr:cNvCxnSpPr/>
      </xdr:nvCxnSpPr>
      <xdr:spPr>
        <a:xfrm flipV="1">
          <a:off x="12814300" y="1307676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28" name="フローチャート: 判断 627"/>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40115</xdr:rowOff>
    </xdr:from>
    <xdr:ext cx="534377" cy="259045"/>
    <xdr:sp macro="" textlink="">
      <xdr:nvSpPr>
        <xdr:cNvPr id="629" name="テキスト ボックス 628"/>
        <xdr:cNvSpPr txBox="1"/>
      </xdr:nvSpPr>
      <xdr:spPr>
        <a:xfrm>
          <a:off x="13436111" y="13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0" name="フローチャート: 判断 629"/>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37563</xdr:rowOff>
    </xdr:from>
    <xdr:ext cx="534377" cy="259045"/>
    <xdr:sp macro="" textlink="">
      <xdr:nvSpPr>
        <xdr:cNvPr id="631" name="テキスト ボックス 630"/>
        <xdr:cNvSpPr txBox="1"/>
      </xdr:nvSpPr>
      <xdr:spPr>
        <a:xfrm>
          <a:off x="12547111" y="13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55781</xdr:rowOff>
    </xdr:from>
    <xdr:to>
      <xdr:col>85</xdr:col>
      <xdr:colOff>177800</xdr:colOff>
      <xdr:row>76</xdr:row>
      <xdr:rowOff>157381</xdr:rowOff>
    </xdr:to>
    <xdr:sp macro="" textlink="">
      <xdr:nvSpPr>
        <xdr:cNvPr id="637" name="楕円 636"/>
        <xdr:cNvSpPr/>
      </xdr:nvSpPr>
      <xdr:spPr>
        <a:xfrm>
          <a:off x="16268700" y="130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34208</xdr:rowOff>
    </xdr:from>
    <xdr:ext cx="534377" cy="259045"/>
    <xdr:sp macro="" textlink="">
      <xdr:nvSpPr>
        <xdr:cNvPr id="638" name="公債費該当値テキスト"/>
        <xdr:cNvSpPr txBox="1"/>
      </xdr:nvSpPr>
      <xdr:spPr>
        <a:xfrm>
          <a:off x="16370300" y="130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28659</xdr:rowOff>
    </xdr:from>
    <xdr:to>
      <xdr:col>81</xdr:col>
      <xdr:colOff>101600</xdr:colOff>
      <xdr:row>76</xdr:row>
      <xdr:rowOff>130259</xdr:rowOff>
    </xdr:to>
    <xdr:sp macro="" textlink="">
      <xdr:nvSpPr>
        <xdr:cNvPr id="639" name="楕円 638"/>
        <xdr:cNvSpPr/>
      </xdr:nvSpPr>
      <xdr:spPr>
        <a:xfrm>
          <a:off x="15430500" y="130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121386</xdr:rowOff>
    </xdr:from>
    <xdr:ext cx="534377" cy="259045"/>
    <xdr:sp macro="" textlink="">
      <xdr:nvSpPr>
        <xdr:cNvPr id="640" name="テキスト ボックス 639"/>
        <xdr:cNvSpPr txBox="1"/>
      </xdr:nvSpPr>
      <xdr:spPr>
        <a:xfrm>
          <a:off x="15214111" y="131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27315</xdr:rowOff>
    </xdr:from>
    <xdr:to>
      <xdr:col>76</xdr:col>
      <xdr:colOff>165100</xdr:colOff>
      <xdr:row>76</xdr:row>
      <xdr:rowOff>128915</xdr:rowOff>
    </xdr:to>
    <xdr:sp macro="" textlink="">
      <xdr:nvSpPr>
        <xdr:cNvPr id="641" name="楕円 640"/>
        <xdr:cNvSpPr/>
      </xdr:nvSpPr>
      <xdr:spPr>
        <a:xfrm>
          <a:off x="14541500" y="130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120042</xdr:rowOff>
    </xdr:from>
    <xdr:ext cx="534377" cy="259045"/>
    <xdr:sp macro="" textlink="">
      <xdr:nvSpPr>
        <xdr:cNvPr id="642" name="テキスト ボックス 641"/>
        <xdr:cNvSpPr txBox="1"/>
      </xdr:nvSpPr>
      <xdr:spPr>
        <a:xfrm>
          <a:off x="14325111" y="131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167210</xdr:rowOff>
    </xdr:from>
    <xdr:to>
      <xdr:col>72</xdr:col>
      <xdr:colOff>38100</xdr:colOff>
      <xdr:row>76</xdr:row>
      <xdr:rowOff>97360</xdr:rowOff>
    </xdr:to>
    <xdr:sp macro="" textlink="">
      <xdr:nvSpPr>
        <xdr:cNvPr id="643" name="楕円 642"/>
        <xdr:cNvSpPr/>
      </xdr:nvSpPr>
      <xdr:spPr>
        <a:xfrm>
          <a:off x="13652500" y="130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113886</xdr:rowOff>
    </xdr:from>
    <xdr:ext cx="534377" cy="259045"/>
    <xdr:sp macro="" textlink="">
      <xdr:nvSpPr>
        <xdr:cNvPr id="644" name="テキスト ボックス 643"/>
        <xdr:cNvSpPr txBox="1"/>
      </xdr:nvSpPr>
      <xdr:spPr>
        <a:xfrm>
          <a:off x="13436111" y="128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167832</xdr:rowOff>
    </xdr:from>
    <xdr:to>
      <xdr:col>67</xdr:col>
      <xdr:colOff>101600</xdr:colOff>
      <xdr:row>76</xdr:row>
      <xdr:rowOff>97982</xdr:rowOff>
    </xdr:to>
    <xdr:sp macro="" textlink="">
      <xdr:nvSpPr>
        <xdr:cNvPr id="645" name="楕円 644"/>
        <xdr:cNvSpPr/>
      </xdr:nvSpPr>
      <xdr:spPr>
        <a:xfrm>
          <a:off x="12763500" y="130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114508</xdr:rowOff>
    </xdr:from>
    <xdr:ext cx="534377" cy="259045"/>
    <xdr:sp macro="" textlink="">
      <xdr:nvSpPr>
        <xdr:cNvPr id="646" name="テキスト ボックス 645"/>
        <xdr:cNvSpPr txBox="1"/>
      </xdr:nvSpPr>
      <xdr:spPr>
        <a:xfrm>
          <a:off x="12547111" y="128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145611</xdr:rowOff>
    </xdr:from>
    <xdr:to>
      <xdr:col>85</xdr:col>
      <xdr:colOff>127000</xdr:colOff>
      <xdr:row>98</xdr:row>
      <xdr:rowOff>50938</xdr:rowOff>
    </xdr:to>
    <xdr:cxnSp macro="">
      <xdr:nvCxnSpPr>
        <xdr:cNvPr id="677" name="直線コネクタ 676"/>
        <xdr:cNvCxnSpPr/>
      </xdr:nvCxnSpPr>
      <xdr:spPr>
        <a:xfrm>
          <a:off x="15481300" y="16776261"/>
          <a:ext cx="8382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99972</xdr:rowOff>
    </xdr:from>
    <xdr:to>
      <xdr:col>81</xdr:col>
      <xdr:colOff>50800</xdr:colOff>
      <xdr:row>97</xdr:row>
      <xdr:rowOff>145611</xdr:rowOff>
    </xdr:to>
    <xdr:cxnSp macro="">
      <xdr:nvCxnSpPr>
        <xdr:cNvPr id="680" name="直線コネクタ 679"/>
        <xdr:cNvCxnSpPr/>
      </xdr:nvCxnSpPr>
      <xdr:spPr>
        <a:xfrm>
          <a:off x="14592300" y="16730622"/>
          <a:ext cx="889000" cy="4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99972</xdr:rowOff>
    </xdr:from>
    <xdr:to>
      <xdr:col>76</xdr:col>
      <xdr:colOff>114300</xdr:colOff>
      <xdr:row>98</xdr:row>
      <xdr:rowOff>44569</xdr:rowOff>
    </xdr:to>
    <xdr:cxnSp macro="">
      <xdr:nvCxnSpPr>
        <xdr:cNvPr id="683" name="直線コネクタ 682"/>
        <xdr:cNvCxnSpPr/>
      </xdr:nvCxnSpPr>
      <xdr:spPr>
        <a:xfrm flipV="1">
          <a:off x="13703300" y="16730622"/>
          <a:ext cx="889000" cy="1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44569</xdr:rowOff>
    </xdr:from>
    <xdr:to>
      <xdr:col>71</xdr:col>
      <xdr:colOff>177800</xdr:colOff>
      <xdr:row>98</xdr:row>
      <xdr:rowOff>141088</xdr:rowOff>
    </xdr:to>
    <xdr:cxnSp macro="">
      <xdr:nvCxnSpPr>
        <xdr:cNvPr id="686" name="直線コネクタ 685"/>
        <xdr:cNvCxnSpPr/>
      </xdr:nvCxnSpPr>
      <xdr:spPr>
        <a:xfrm flipV="1">
          <a:off x="12814300" y="168466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7" name="フローチャート: 判断 686"/>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8" name="テキスト ボックス 687"/>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9" name="フローチャート: 判断 688"/>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90" name="テキスト ボックス 689"/>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xdr:rowOff>
    </xdr:from>
    <xdr:to>
      <xdr:col>85</xdr:col>
      <xdr:colOff>177800</xdr:colOff>
      <xdr:row>98</xdr:row>
      <xdr:rowOff>101738</xdr:rowOff>
    </xdr:to>
    <xdr:sp macro="" textlink="">
      <xdr:nvSpPr>
        <xdr:cNvPr id="696" name="楕円 695"/>
        <xdr:cNvSpPr/>
      </xdr:nvSpPr>
      <xdr:spPr>
        <a:xfrm>
          <a:off x="16268700" y="16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150015</xdr:rowOff>
    </xdr:from>
    <xdr:ext cx="534377" cy="259045"/>
    <xdr:sp macro="" textlink="">
      <xdr:nvSpPr>
        <xdr:cNvPr id="697" name="積立金該当値テキスト"/>
        <xdr:cNvSpPr txBox="1"/>
      </xdr:nvSpPr>
      <xdr:spPr>
        <a:xfrm>
          <a:off x="16370300" y="167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94811</xdr:rowOff>
    </xdr:from>
    <xdr:to>
      <xdr:col>81</xdr:col>
      <xdr:colOff>101600</xdr:colOff>
      <xdr:row>98</xdr:row>
      <xdr:rowOff>24961</xdr:rowOff>
    </xdr:to>
    <xdr:sp macro="" textlink="">
      <xdr:nvSpPr>
        <xdr:cNvPr id="698" name="楕円 697"/>
        <xdr:cNvSpPr/>
      </xdr:nvSpPr>
      <xdr:spPr>
        <a:xfrm>
          <a:off x="15430500" y="167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16088</xdr:rowOff>
    </xdr:from>
    <xdr:ext cx="534377" cy="259045"/>
    <xdr:sp macro="" textlink="">
      <xdr:nvSpPr>
        <xdr:cNvPr id="699" name="テキスト ボックス 698"/>
        <xdr:cNvSpPr txBox="1"/>
      </xdr:nvSpPr>
      <xdr:spPr>
        <a:xfrm>
          <a:off x="15214111" y="168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49172</xdr:rowOff>
    </xdr:from>
    <xdr:to>
      <xdr:col>76</xdr:col>
      <xdr:colOff>165100</xdr:colOff>
      <xdr:row>97</xdr:row>
      <xdr:rowOff>150772</xdr:rowOff>
    </xdr:to>
    <xdr:sp macro="" textlink="">
      <xdr:nvSpPr>
        <xdr:cNvPr id="700" name="楕円 699"/>
        <xdr:cNvSpPr/>
      </xdr:nvSpPr>
      <xdr:spPr>
        <a:xfrm>
          <a:off x="14541500" y="166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141899</xdr:rowOff>
    </xdr:from>
    <xdr:ext cx="534377" cy="259045"/>
    <xdr:sp macro="" textlink="">
      <xdr:nvSpPr>
        <xdr:cNvPr id="701" name="テキスト ボックス 700"/>
        <xdr:cNvSpPr txBox="1"/>
      </xdr:nvSpPr>
      <xdr:spPr>
        <a:xfrm>
          <a:off x="14325111" y="167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165219</xdr:rowOff>
    </xdr:from>
    <xdr:to>
      <xdr:col>72</xdr:col>
      <xdr:colOff>38100</xdr:colOff>
      <xdr:row>98</xdr:row>
      <xdr:rowOff>95369</xdr:rowOff>
    </xdr:to>
    <xdr:sp macro="" textlink="">
      <xdr:nvSpPr>
        <xdr:cNvPr id="702" name="楕円 701"/>
        <xdr:cNvSpPr/>
      </xdr:nvSpPr>
      <xdr:spPr>
        <a:xfrm>
          <a:off x="13652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111896</xdr:rowOff>
    </xdr:from>
    <xdr:ext cx="534377" cy="259045"/>
    <xdr:sp macro="" textlink="">
      <xdr:nvSpPr>
        <xdr:cNvPr id="703" name="テキスト ボックス 702"/>
        <xdr:cNvSpPr txBox="1"/>
      </xdr:nvSpPr>
      <xdr:spPr>
        <a:xfrm>
          <a:off x="13436111" y="165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90288</xdr:rowOff>
    </xdr:from>
    <xdr:to>
      <xdr:col>67</xdr:col>
      <xdr:colOff>101600</xdr:colOff>
      <xdr:row>99</xdr:row>
      <xdr:rowOff>20438</xdr:rowOff>
    </xdr:to>
    <xdr:sp macro="" textlink="">
      <xdr:nvSpPr>
        <xdr:cNvPr id="704" name="楕円 703"/>
        <xdr:cNvSpPr/>
      </xdr:nvSpPr>
      <xdr:spPr>
        <a:xfrm>
          <a:off x="12763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11565</xdr:rowOff>
    </xdr:from>
    <xdr:ext cx="469744" cy="259045"/>
    <xdr:sp macro="" textlink="">
      <xdr:nvSpPr>
        <xdr:cNvPr id="705" name="テキスト ボックス 704"/>
        <xdr:cNvSpPr txBox="1"/>
      </xdr:nvSpPr>
      <xdr:spPr>
        <a:xfrm>
          <a:off x="12579428" y="1698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97180</xdr:rowOff>
    </xdr:from>
    <xdr:to>
      <xdr:col>116</xdr:col>
      <xdr:colOff>63500</xdr:colOff>
      <xdr:row>39</xdr:row>
      <xdr:rowOff>98878</xdr:rowOff>
    </xdr:to>
    <xdr:cxnSp macro="">
      <xdr:nvCxnSpPr>
        <xdr:cNvPr id="736" name="直線コネクタ 735"/>
        <xdr:cNvCxnSpPr/>
      </xdr:nvCxnSpPr>
      <xdr:spPr>
        <a:xfrm flipV="1">
          <a:off x="21323300" y="678373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6" name="フローチャート: 判断 745"/>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7" name="テキスト ボックス 746"/>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8" name="フローチャート: 判断 747"/>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9" name="テキスト ボックス 748"/>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46380</xdr:rowOff>
    </xdr:from>
    <xdr:to>
      <xdr:col>116</xdr:col>
      <xdr:colOff>114300</xdr:colOff>
      <xdr:row>39</xdr:row>
      <xdr:rowOff>147980</xdr:rowOff>
    </xdr:to>
    <xdr:sp macro="" textlink="">
      <xdr:nvSpPr>
        <xdr:cNvPr id="755" name="楕円 754"/>
        <xdr:cNvSpPr/>
      </xdr:nvSpPr>
      <xdr:spPr>
        <a:xfrm>
          <a:off x="221107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313932" cy="259045"/>
    <xdr:sp macro="" textlink="">
      <xdr:nvSpPr>
        <xdr:cNvPr id="756" name="投資及び出資金該当値テキスト"/>
        <xdr:cNvSpPr txBox="1"/>
      </xdr:nvSpPr>
      <xdr:spPr>
        <a:xfrm>
          <a:off x="22212300" y="6657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65367</xdr:rowOff>
    </xdr:from>
    <xdr:to>
      <xdr:col>116</xdr:col>
      <xdr:colOff>63500</xdr:colOff>
      <xdr:row>58</xdr:row>
      <xdr:rowOff>68300</xdr:rowOff>
    </xdr:to>
    <xdr:cxnSp macro="">
      <xdr:nvCxnSpPr>
        <xdr:cNvPr id="793" name="直線コネクタ 792"/>
        <xdr:cNvCxnSpPr/>
      </xdr:nvCxnSpPr>
      <xdr:spPr>
        <a:xfrm flipV="1">
          <a:off x="21323300" y="10009467"/>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68300</xdr:rowOff>
    </xdr:from>
    <xdr:to>
      <xdr:col>111</xdr:col>
      <xdr:colOff>177800</xdr:colOff>
      <xdr:row>58</xdr:row>
      <xdr:rowOff>70244</xdr:rowOff>
    </xdr:to>
    <xdr:cxnSp macro="">
      <xdr:nvCxnSpPr>
        <xdr:cNvPr id="796" name="直線コネクタ 795"/>
        <xdr:cNvCxnSpPr/>
      </xdr:nvCxnSpPr>
      <xdr:spPr>
        <a:xfrm flipV="1">
          <a:off x="20434300" y="10012400"/>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70244</xdr:rowOff>
    </xdr:from>
    <xdr:to>
      <xdr:col>107</xdr:col>
      <xdr:colOff>50800</xdr:colOff>
      <xdr:row>58</xdr:row>
      <xdr:rowOff>72225</xdr:rowOff>
    </xdr:to>
    <xdr:cxnSp macro="">
      <xdr:nvCxnSpPr>
        <xdr:cNvPr id="799" name="直線コネクタ 798"/>
        <xdr:cNvCxnSpPr/>
      </xdr:nvCxnSpPr>
      <xdr:spPr>
        <a:xfrm flipV="1">
          <a:off x="19545300" y="1001434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72225</xdr:rowOff>
    </xdr:from>
    <xdr:to>
      <xdr:col>102</xdr:col>
      <xdr:colOff>114300</xdr:colOff>
      <xdr:row>58</xdr:row>
      <xdr:rowOff>74358</xdr:rowOff>
    </xdr:to>
    <xdr:cxnSp macro="">
      <xdr:nvCxnSpPr>
        <xdr:cNvPr id="802" name="直線コネクタ 801"/>
        <xdr:cNvCxnSpPr/>
      </xdr:nvCxnSpPr>
      <xdr:spPr>
        <a:xfrm flipV="1">
          <a:off x="18656300" y="10016325"/>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3" name="フローチャート: 判断 802"/>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32237</xdr:rowOff>
    </xdr:from>
    <xdr:ext cx="469744" cy="259045"/>
    <xdr:sp macro="" textlink="">
      <xdr:nvSpPr>
        <xdr:cNvPr id="804" name="テキスト ボックス 803"/>
        <xdr:cNvSpPr txBox="1"/>
      </xdr:nvSpPr>
      <xdr:spPr>
        <a:xfrm>
          <a:off x="19310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5" name="フローチャート: 判断 804"/>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24769</xdr:rowOff>
    </xdr:from>
    <xdr:ext cx="469744" cy="259045"/>
    <xdr:sp macro="" textlink="">
      <xdr:nvSpPr>
        <xdr:cNvPr id="806" name="テキスト ボックス 805"/>
        <xdr:cNvSpPr txBox="1"/>
      </xdr:nvSpPr>
      <xdr:spPr>
        <a:xfrm>
          <a:off x="18421428" y="101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14567</xdr:rowOff>
    </xdr:from>
    <xdr:to>
      <xdr:col>116</xdr:col>
      <xdr:colOff>114300</xdr:colOff>
      <xdr:row>58</xdr:row>
      <xdr:rowOff>116167</xdr:rowOff>
    </xdr:to>
    <xdr:sp macro="" textlink="">
      <xdr:nvSpPr>
        <xdr:cNvPr id="812" name="楕円 811"/>
        <xdr:cNvSpPr/>
      </xdr:nvSpPr>
      <xdr:spPr>
        <a:xfrm>
          <a:off x="22110700" y="99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37444</xdr:rowOff>
    </xdr:from>
    <xdr:ext cx="469744" cy="259045"/>
    <xdr:sp macro="" textlink="">
      <xdr:nvSpPr>
        <xdr:cNvPr id="813" name="貸付金該当値テキスト"/>
        <xdr:cNvSpPr txBox="1"/>
      </xdr:nvSpPr>
      <xdr:spPr>
        <a:xfrm>
          <a:off x="22212300"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17500</xdr:rowOff>
    </xdr:from>
    <xdr:to>
      <xdr:col>112</xdr:col>
      <xdr:colOff>38100</xdr:colOff>
      <xdr:row>58</xdr:row>
      <xdr:rowOff>119100</xdr:rowOff>
    </xdr:to>
    <xdr:sp macro="" textlink="">
      <xdr:nvSpPr>
        <xdr:cNvPr id="814" name="楕円 813"/>
        <xdr:cNvSpPr/>
      </xdr:nvSpPr>
      <xdr:spPr>
        <a:xfrm>
          <a:off x="21272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135627</xdr:rowOff>
    </xdr:from>
    <xdr:ext cx="469744" cy="259045"/>
    <xdr:sp macro="" textlink="">
      <xdr:nvSpPr>
        <xdr:cNvPr id="815" name="テキスト ボックス 814"/>
        <xdr:cNvSpPr txBox="1"/>
      </xdr:nvSpPr>
      <xdr:spPr>
        <a:xfrm>
          <a:off x="21088428" y="97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19444</xdr:rowOff>
    </xdr:from>
    <xdr:to>
      <xdr:col>107</xdr:col>
      <xdr:colOff>101600</xdr:colOff>
      <xdr:row>58</xdr:row>
      <xdr:rowOff>121044</xdr:rowOff>
    </xdr:to>
    <xdr:sp macro="" textlink="">
      <xdr:nvSpPr>
        <xdr:cNvPr id="816" name="楕円 815"/>
        <xdr:cNvSpPr/>
      </xdr:nvSpPr>
      <xdr:spPr>
        <a:xfrm>
          <a:off x="20383500" y="99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137571</xdr:rowOff>
    </xdr:from>
    <xdr:ext cx="469744" cy="259045"/>
    <xdr:sp macro="" textlink="">
      <xdr:nvSpPr>
        <xdr:cNvPr id="817" name="テキスト ボックス 816"/>
        <xdr:cNvSpPr txBox="1"/>
      </xdr:nvSpPr>
      <xdr:spPr>
        <a:xfrm>
          <a:off x="20199428" y="973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21425</xdr:rowOff>
    </xdr:from>
    <xdr:to>
      <xdr:col>102</xdr:col>
      <xdr:colOff>165100</xdr:colOff>
      <xdr:row>58</xdr:row>
      <xdr:rowOff>123025</xdr:rowOff>
    </xdr:to>
    <xdr:sp macro="" textlink="">
      <xdr:nvSpPr>
        <xdr:cNvPr id="818" name="楕円 817"/>
        <xdr:cNvSpPr/>
      </xdr:nvSpPr>
      <xdr:spPr>
        <a:xfrm>
          <a:off x="19494500" y="99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139552</xdr:rowOff>
    </xdr:from>
    <xdr:ext cx="469744" cy="259045"/>
    <xdr:sp macro="" textlink="">
      <xdr:nvSpPr>
        <xdr:cNvPr id="819" name="テキスト ボックス 818"/>
        <xdr:cNvSpPr txBox="1"/>
      </xdr:nvSpPr>
      <xdr:spPr>
        <a:xfrm>
          <a:off x="19310428" y="974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23558</xdr:rowOff>
    </xdr:from>
    <xdr:to>
      <xdr:col>98</xdr:col>
      <xdr:colOff>38100</xdr:colOff>
      <xdr:row>58</xdr:row>
      <xdr:rowOff>125158</xdr:rowOff>
    </xdr:to>
    <xdr:sp macro="" textlink="">
      <xdr:nvSpPr>
        <xdr:cNvPr id="820" name="楕円 819"/>
        <xdr:cNvSpPr/>
      </xdr:nvSpPr>
      <xdr:spPr>
        <a:xfrm>
          <a:off x="18605500" y="99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141685</xdr:rowOff>
    </xdr:from>
    <xdr:ext cx="469744" cy="259045"/>
    <xdr:sp macro="" textlink="">
      <xdr:nvSpPr>
        <xdr:cNvPr id="821" name="テキスト ボックス 820"/>
        <xdr:cNvSpPr txBox="1"/>
      </xdr:nvSpPr>
      <xdr:spPr>
        <a:xfrm>
          <a:off x="18421428" y="97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162037</xdr:rowOff>
    </xdr:from>
    <xdr:to>
      <xdr:col>116</xdr:col>
      <xdr:colOff>63500</xdr:colOff>
      <xdr:row>74</xdr:row>
      <xdr:rowOff>44472</xdr:rowOff>
    </xdr:to>
    <xdr:cxnSp macro="">
      <xdr:nvCxnSpPr>
        <xdr:cNvPr id="853" name="直線コネクタ 852"/>
        <xdr:cNvCxnSpPr/>
      </xdr:nvCxnSpPr>
      <xdr:spPr>
        <a:xfrm flipV="1">
          <a:off x="21323300" y="126778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44472</xdr:rowOff>
    </xdr:from>
    <xdr:to>
      <xdr:col>111</xdr:col>
      <xdr:colOff>177800</xdr:colOff>
      <xdr:row>74</xdr:row>
      <xdr:rowOff>53714</xdr:rowOff>
    </xdr:to>
    <xdr:cxnSp macro="">
      <xdr:nvCxnSpPr>
        <xdr:cNvPr id="856" name="直線コネクタ 855"/>
        <xdr:cNvCxnSpPr/>
      </xdr:nvCxnSpPr>
      <xdr:spPr>
        <a:xfrm flipV="1">
          <a:off x="20434300" y="12731772"/>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53714</xdr:rowOff>
    </xdr:from>
    <xdr:to>
      <xdr:col>107</xdr:col>
      <xdr:colOff>50800</xdr:colOff>
      <xdr:row>74</xdr:row>
      <xdr:rowOff>112285</xdr:rowOff>
    </xdr:to>
    <xdr:cxnSp macro="">
      <xdr:nvCxnSpPr>
        <xdr:cNvPr id="859" name="直線コネクタ 858"/>
        <xdr:cNvCxnSpPr/>
      </xdr:nvCxnSpPr>
      <xdr:spPr>
        <a:xfrm flipV="1">
          <a:off x="19545300" y="12741014"/>
          <a:ext cx="8890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112285</xdr:rowOff>
    </xdr:from>
    <xdr:to>
      <xdr:col>102</xdr:col>
      <xdr:colOff>114300</xdr:colOff>
      <xdr:row>74</xdr:row>
      <xdr:rowOff>136696</xdr:rowOff>
    </xdr:to>
    <xdr:cxnSp macro="">
      <xdr:nvCxnSpPr>
        <xdr:cNvPr id="862" name="直線コネクタ 861"/>
        <xdr:cNvCxnSpPr/>
      </xdr:nvCxnSpPr>
      <xdr:spPr>
        <a:xfrm flipV="1">
          <a:off x="18656300" y="1279958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3" name="フローチャート: 判断 862"/>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130976</xdr:rowOff>
    </xdr:from>
    <xdr:ext cx="534377" cy="259045"/>
    <xdr:sp macro="" textlink="">
      <xdr:nvSpPr>
        <xdr:cNvPr id="864" name="テキスト ボックス 863"/>
        <xdr:cNvSpPr txBox="1"/>
      </xdr:nvSpPr>
      <xdr:spPr>
        <a:xfrm>
          <a:off x="19278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5" name="フローチャート: 判断 864"/>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148186</xdr:rowOff>
    </xdr:from>
    <xdr:ext cx="534377" cy="259045"/>
    <xdr:sp macro="" textlink="">
      <xdr:nvSpPr>
        <xdr:cNvPr id="866" name="テキスト ボックス 865"/>
        <xdr:cNvSpPr txBox="1"/>
      </xdr:nvSpPr>
      <xdr:spPr>
        <a:xfrm>
          <a:off x="18389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111237</xdr:rowOff>
    </xdr:from>
    <xdr:to>
      <xdr:col>116</xdr:col>
      <xdr:colOff>114300</xdr:colOff>
      <xdr:row>74</xdr:row>
      <xdr:rowOff>41387</xdr:rowOff>
    </xdr:to>
    <xdr:sp macro="" textlink="">
      <xdr:nvSpPr>
        <xdr:cNvPr id="872" name="楕円 871"/>
        <xdr:cNvSpPr/>
      </xdr:nvSpPr>
      <xdr:spPr>
        <a:xfrm>
          <a:off x="22110700" y="126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134114</xdr:rowOff>
    </xdr:from>
    <xdr:ext cx="534377" cy="259045"/>
    <xdr:sp macro="" textlink="">
      <xdr:nvSpPr>
        <xdr:cNvPr id="873" name="繰出金該当値テキスト"/>
        <xdr:cNvSpPr txBox="1"/>
      </xdr:nvSpPr>
      <xdr:spPr>
        <a:xfrm>
          <a:off x="22212300" y="124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165122</xdr:rowOff>
    </xdr:from>
    <xdr:to>
      <xdr:col>112</xdr:col>
      <xdr:colOff>38100</xdr:colOff>
      <xdr:row>74</xdr:row>
      <xdr:rowOff>95272</xdr:rowOff>
    </xdr:to>
    <xdr:sp macro="" textlink="">
      <xdr:nvSpPr>
        <xdr:cNvPr id="874" name="楕円 873"/>
        <xdr:cNvSpPr/>
      </xdr:nvSpPr>
      <xdr:spPr>
        <a:xfrm>
          <a:off x="21272500" y="126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111799</xdr:rowOff>
    </xdr:from>
    <xdr:ext cx="534377" cy="259045"/>
    <xdr:sp macro="" textlink="">
      <xdr:nvSpPr>
        <xdr:cNvPr id="875" name="テキスト ボックス 874"/>
        <xdr:cNvSpPr txBox="1"/>
      </xdr:nvSpPr>
      <xdr:spPr>
        <a:xfrm>
          <a:off x="21056111" y="124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2914</xdr:rowOff>
    </xdr:from>
    <xdr:to>
      <xdr:col>107</xdr:col>
      <xdr:colOff>101600</xdr:colOff>
      <xdr:row>74</xdr:row>
      <xdr:rowOff>104514</xdr:rowOff>
    </xdr:to>
    <xdr:sp macro="" textlink="">
      <xdr:nvSpPr>
        <xdr:cNvPr id="876" name="楕円 875"/>
        <xdr:cNvSpPr/>
      </xdr:nvSpPr>
      <xdr:spPr>
        <a:xfrm>
          <a:off x="20383500" y="12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121041</xdr:rowOff>
    </xdr:from>
    <xdr:ext cx="534377" cy="259045"/>
    <xdr:sp macro="" textlink="">
      <xdr:nvSpPr>
        <xdr:cNvPr id="877" name="テキスト ボックス 876"/>
        <xdr:cNvSpPr txBox="1"/>
      </xdr:nvSpPr>
      <xdr:spPr>
        <a:xfrm>
          <a:off x="20167111" y="124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61485</xdr:rowOff>
    </xdr:from>
    <xdr:to>
      <xdr:col>102</xdr:col>
      <xdr:colOff>165100</xdr:colOff>
      <xdr:row>74</xdr:row>
      <xdr:rowOff>163085</xdr:rowOff>
    </xdr:to>
    <xdr:sp macro="" textlink="">
      <xdr:nvSpPr>
        <xdr:cNvPr id="878" name="楕円 877"/>
        <xdr:cNvSpPr/>
      </xdr:nvSpPr>
      <xdr:spPr>
        <a:xfrm>
          <a:off x="19494500" y="12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8162</xdr:rowOff>
    </xdr:from>
    <xdr:ext cx="534377" cy="259045"/>
    <xdr:sp macro="" textlink="">
      <xdr:nvSpPr>
        <xdr:cNvPr id="879" name="テキスト ボックス 878"/>
        <xdr:cNvSpPr txBox="1"/>
      </xdr:nvSpPr>
      <xdr:spPr>
        <a:xfrm>
          <a:off x="19278111" y="12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85896</xdr:rowOff>
    </xdr:from>
    <xdr:to>
      <xdr:col>98</xdr:col>
      <xdr:colOff>38100</xdr:colOff>
      <xdr:row>75</xdr:row>
      <xdr:rowOff>16046</xdr:rowOff>
    </xdr:to>
    <xdr:sp macro="" textlink="">
      <xdr:nvSpPr>
        <xdr:cNvPr id="880" name="楕円 879"/>
        <xdr:cNvSpPr/>
      </xdr:nvSpPr>
      <xdr:spPr>
        <a:xfrm>
          <a:off x="18605500" y="12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32573</xdr:rowOff>
    </xdr:from>
    <xdr:ext cx="534377" cy="259045"/>
    <xdr:sp macro="" textlink="">
      <xdr:nvSpPr>
        <xdr:cNvPr id="881" name="テキスト ボックス 880"/>
        <xdr:cNvSpPr txBox="1"/>
      </xdr:nvSpPr>
      <xdr:spPr>
        <a:xfrm>
          <a:off x="18389111" y="12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特筆すべきは普通建設事業にかかる経費が全国平均、類似団体平均と比べて大幅に低いことが挙げられる。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これは、老朽化した公共施設の更新及び大規模改修をせず、小額の修繕によって整備していることが原因であり、その分維持補修費が類似団体平均を上回っている。（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要因として除排雪にかかる経費が過大であることも一因）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また、経常収支比率を押し上げている要因である扶助費の増加も顕著であり、今後も社会福祉サービスの充実及び高齢化に伴い増加傾向にあることが予想される。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その他、将来負担比率に影響を及ぼす積立金が類似団体と比べて低いことも憂慮せねばならず、今後は類似団体平均よりも大幅に高い繰出金の圧縮にも努める必要がある。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19,238
19,101
140.59
8,779,106
8,628,320
150,786
5,732,801
6,593,919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141006</xdr:rowOff>
    </xdr:from>
    <xdr:to>
      <xdr:col>24</xdr:col>
      <xdr:colOff>63500</xdr:colOff>
      <xdr:row>32</xdr:row>
      <xdr:rowOff>30625</xdr:rowOff>
    </xdr:to>
    <xdr:cxnSp macro="">
      <xdr:nvCxnSpPr>
        <xdr:cNvPr id="63" name="直線コネクタ 62"/>
        <xdr:cNvCxnSpPr/>
      </xdr:nvCxnSpPr>
      <xdr:spPr>
        <a:xfrm flipV="1">
          <a:off x="3797300" y="5455956"/>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16583</xdr:rowOff>
    </xdr:from>
    <xdr:to>
      <xdr:col>19</xdr:col>
      <xdr:colOff>177800</xdr:colOff>
      <xdr:row>32</xdr:row>
      <xdr:rowOff>30625</xdr:rowOff>
    </xdr:to>
    <xdr:cxnSp macro="">
      <xdr:nvCxnSpPr>
        <xdr:cNvPr id="66" name="直線コネクタ 65"/>
        <xdr:cNvCxnSpPr/>
      </xdr:nvCxnSpPr>
      <xdr:spPr>
        <a:xfrm>
          <a:off x="2908300" y="5331533"/>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16583</xdr:rowOff>
    </xdr:from>
    <xdr:to>
      <xdr:col>15</xdr:col>
      <xdr:colOff>50800</xdr:colOff>
      <xdr:row>31</xdr:row>
      <xdr:rowOff>91367</xdr:rowOff>
    </xdr:to>
    <xdr:cxnSp macro="">
      <xdr:nvCxnSpPr>
        <xdr:cNvPr id="69" name="直線コネクタ 68"/>
        <xdr:cNvCxnSpPr/>
      </xdr:nvCxnSpPr>
      <xdr:spPr>
        <a:xfrm flipV="1">
          <a:off x="2019300" y="5331533"/>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91367</xdr:rowOff>
    </xdr:from>
    <xdr:to>
      <xdr:col>10</xdr:col>
      <xdr:colOff>114300</xdr:colOff>
      <xdr:row>32</xdr:row>
      <xdr:rowOff>147538</xdr:rowOff>
    </xdr:to>
    <xdr:cxnSp macro="">
      <xdr:nvCxnSpPr>
        <xdr:cNvPr id="72" name="直線コネクタ 71"/>
        <xdr:cNvCxnSpPr/>
      </xdr:nvCxnSpPr>
      <xdr:spPr>
        <a:xfrm flipV="1">
          <a:off x="1130300" y="5406317"/>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90206</xdr:rowOff>
    </xdr:from>
    <xdr:to>
      <xdr:col>24</xdr:col>
      <xdr:colOff>114300</xdr:colOff>
      <xdr:row>32</xdr:row>
      <xdr:rowOff>20356</xdr:rowOff>
    </xdr:to>
    <xdr:sp macro="" textlink="">
      <xdr:nvSpPr>
        <xdr:cNvPr id="82" name="楕円 81"/>
        <xdr:cNvSpPr/>
      </xdr:nvSpPr>
      <xdr:spPr>
        <a:xfrm>
          <a:off x="4584700" y="54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113083</xdr:rowOff>
    </xdr:from>
    <xdr:ext cx="469744" cy="259045"/>
    <xdr:sp macro="" textlink="">
      <xdr:nvSpPr>
        <xdr:cNvPr id="83" name="議会費該当値テキスト"/>
        <xdr:cNvSpPr txBox="1"/>
      </xdr:nvSpPr>
      <xdr:spPr>
        <a:xfrm>
          <a:off x="4686300" y="525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151275</xdr:rowOff>
    </xdr:from>
    <xdr:to>
      <xdr:col>20</xdr:col>
      <xdr:colOff>38100</xdr:colOff>
      <xdr:row>32</xdr:row>
      <xdr:rowOff>81425</xdr:rowOff>
    </xdr:to>
    <xdr:sp macro="" textlink="">
      <xdr:nvSpPr>
        <xdr:cNvPr id="84" name="楕円 83"/>
        <xdr:cNvSpPr/>
      </xdr:nvSpPr>
      <xdr:spPr>
        <a:xfrm>
          <a:off x="3746500" y="5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97952</xdr:rowOff>
    </xdr:from>
    <xdr:ext cx="469744" cy="259045"/>
    <xdr:sp macro="" textlink="">
      <xdr:nvSpPr>
        <xdr:cNvPr id="85" name="テキスト ボックス 84"/>
        <xdr:cNvSpPr txBox="1"/>
      </xdr:nvSpPr>
      <xdr:spPr>
        <a:xfrm>
          <a:off x="3562428" y="52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137233</xdr:rowOff>
    </xdr:from>
    <xdr:to>
      <xdr:col>15</xdr:col>
      <xdr:colOff>101600</xdr:colOff>
      <xdr:row>31</xdr:row>
      <xdr:rowOff>67383</xdr:rowOff>
    </xdr:to>
    <xdr:sp macro="" textlink="">
      <xdr:nvSpPr>
        <xdr:cNvPr id="86" name="楕円 85"/>
        <xdr:cNvSpPr/>
      </xdr:nvSpPr>
      <xdr:spPr>
        <a:xfrm>
          <a:off x="28575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83910</xdr:rowOff>
    </xdr:from>
    <xdr:ext cx="469744" cy="259045"/>
    <xdr:sp macro="" textlink="">
      <xdr:nvSpPr>
        <xdr:cNvPr id="87" name="テキスト ボックス 86"/>
        <xdr:cNvSpPr txBox="1"/>
      </xdr:nvSpPr>
      <xdr:spPr>
        <a:xfrm>
          <a:off x="2673428" y="50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40567</xdr:rowOff>
    </xdr:from>
    <xdr:to>
      <xdr:col>10</xdr:col>
      <xdr:colOff>165100</xdr:colOff>
      <xdr:row>31</xdr:row>
      <xdr:rowOff>142167</xdr:rowOff>
    </xdr:to>
    <xdr:sp macro="" textlink="">
      <xdr:nvSpPr>
        <xdr:cNvPr id="88" name="楕円 87"/>
        <xdr:cNvSpPr/>
      </xdr:nvSpPr>
      <xdr:spPr>
        <a:xfrm>
          <a:off x="1968500" y="5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158694</xdr:rowOff>
    </xdr:from>
    <xdr:ext cx="469744" cy="259045"/>
    <xdr:sp macro="" textlink="">
      <xdr:nvSpPr>
        <xdr:cNvPr id="89" name="テキスト ボックス 88"/>
        <xdr:cNvSpPr txBox="1"/>
      </xdr:nvSpPr>
      <xdr:spPr>
        <a:xfrm>
          <a:off x="1784428" y="51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96738</xdr:rowOff>
    </xdr:from>
    <xdr:to>
      <xdr:col>6</xdr:col>
      <xdr:colOff>38100</xdr:colOff>
      <xdr:row>33</xdr:row>
      <xdr:rowOff>26888</xdr:rowOff>
    </xdr:to>
    <xdr:sp macro="" textlink="">
      <xdr:nvSpPr>
        <xdr:cNvPr id="90" name="楕円 89"/>
        <xdr:cNvSpPr/>
      </xdr:nvSpPr>
      <xdr:spPr>
        <a:xfrm>
          <a:off x="1079500" y="55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43415</xdr:rowOff>
    </xdr:from>
    <xdr:ext cx="469744" cy="259045"/>
    <xdr:sp macro="" textlink="">
      <xdr:nvSpPr>
        <xdr:cNvPr id="91" name="テキスト ボックス 90"/>
        <xdr:cNvSpPr txBox="1"/>
      </xdr:nvSpPr>
      <xdr:spPr>
        <a:xfrm>
          <a:off x="895428" y="53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102712</xdr:rowOff>
    </xdr:from>
    <xdr:to>
      <xdr:col>24</xdr:col>
      <xdr:colOff>63500</xdr:colOff>
      <xdr:row>56</xdr:row>
      <xdr:rowOff>112291</xdr:rowOff>
    </xdr:to>
    <xdr:cxnSp macro="">
      <xdr:nvCxnSpPr>
        <xdr:cNvPr id="120" name="直線コネクタ 119"/>
        <xdr:cNvCxnSpPr/>
      </xdr:nvCxnSpPr>
      <xdr:spPr>
        <a:xfrm>
          <a:off x="3797300" y="9703912"/>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102712</xdr:rowOff>
    </xdr:from>
    <xdr:to>
      <xdr:col>19</xdr:col>
      <xdr:colOff>177800</xdr:colOff>
      <xdr:row>56</xdr:row>
      <xdr:rowOff>107879</xdr:rowOff>
    </xdr:to>
    <xdr:cxnSp macro="">
      <xdr:nvCxnSpPr>
        <xdr:cNvPr id="123" name="直線コネクタ 122"/>
        <xdr:cNvCxnSpPr/>
      </xdr:nvCxnSpPr>
      <xdr:spPr>
        <a:xfrm flipV="1">
          <a:off x="2908300" y="9703912"/>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107879</xdr:rowOff>
    </xdr:from>
    <xdr:to>
      <xdr:col>15</xdr:col>
      <xdr:colOff>50800</xdr:colOff>
      <xdr:row>57</xdr:row>
      <xdr:rowOff>16233</xdr:rowOff>
    </xdr:to>
    <xdr:cxnSp macro="">
      <xdr:nvCxnSpPr>
        <xdr:cNvPr id="126" name="直線コネクタ 125"/>
        <xdr:cNvCxnSpPr/>
      </xdr:nvCxnSpPr>
      <xdr:spPr>
        <a:xfrm flipV="1">
          <a:off x="2019300" y="9709079"/>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169875</xdr:rowOff>
    </xdr:from>
    <xdr:to>
      <xdr:col>10</xdr:col>
      <xdr:colOff>114300</xdr:colOff>
      <xdr:row>57</xdr:row>
      <xdr:rowOff>16233</xdr:rowOff>
    </xdr:to>
    <xdr:cxnSp macro="">
      <xdr:nvCxnSpPr>
        <xdr:cNvPr id="129" name="直線コネクタ 128"/>
        <xdr:cNvCxnSpPr/>
      </xdr:nvCxnSpPr>
      <xdr:spPr>
        <a:xfrm>
          <a:off x="1130300" y="9771075"/>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30" name="フローチャート: 判断 129"/>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31" name="テキスト ボックス 130"/>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2" name="フローチャート: 判断 131"/>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3" name="テキスト ボックス 132"/>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61491</xdr:rowOff>
    </xdr:from>
    <xdr:to>
      <xdr:col>24</xdr:col>
      <xdr:colOff>114300</xdr:colOff>
      <xdr:row>56</xdr:row>
      <xdr:rowOff>163091</xdr:rowOff>
    </xdr:to>
    <xdr:sp macro="" textlink="">
      <xdr:nvSpPr>
        <xdr:cNvPr id="139" name="楕円 138"/>
        <xdr:cNvSpPr/>
      </xdr:nvSpPr>
      <xdr:spPr>
        <a:xfrm>
          <a:off x="4584700" y="96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39918</xdr:rowOff>
    </xdr:from>
    <xdr:ext cx="534377" cy="259045"/>
    <xdr:sp macro="" textlink="">
      <xdr:nvSpPr>
        <xdr:cNvPr id="140" name="総務費該当値テキスト"/>
        <xdr:cNvSpPr txBox="1"/>
      </xdr:nvSpPr>
      <xdr:spPr>
        <a:xfrm>
          <a:off x="4686300" y="96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51912</xdr:rowOff>
    </xdr:from>
    <xdr:to>
      <xdr:col>20</xdr:col>
      <xdr:colOff>38100</xdr:colOff>
      <xdr:row>56</xdr:row>
      <xdr:rowOff>153512</xdr:rowOff>
    </xdr:to>
    <xdr:sp macro="" textlink="">
      <xdr:nvSpPr>
        <xdr:cNvPr id="141" name="楕円 140"/>
        <xdr:cNvSpPr/>
      </xdr:nvSpPr>
      <xdr:spPr>
        <a:xfrm>
          <a:off x="3746500" y="96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144639</xdr:rowOff>
    </xdr:from>
    <xdr:ext cx="534377" cy="259045"/>
    <xdr:sp macro="" textlink="">
      <xdr:nvSpPr>
        <xdr:cNvPr id="142" name="テキスト ボックス 141"/>
        <xdr:cNvSpPr txBox="1"/>
      </xdr:nvSpPr>
      <xdr:spPr>
        <a:xfrm>
          <a:off x="3530111" y="97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57079</xdr:rowOff>
    </xdr:from>
    <xdr:to>
      <xdr:col>15</xdr:col>
      <xdr:colOff>101600</xdr:colOff>
      <xdr:row>56</xdr:row>
      <xdr:rowOff>158679</xdr:rowOff>
    </xdr:to>
    <xdr:sp macro="" textlink="">
      <xdr:nvSpPr>
        <xdr:cNvPr id="143" name="楕円 142"/>
        <xdr:cNvSpPr/>
      </xdr:nvSpPr>
      <xdr:spPr>
        <a:xfrm>
          <a:off x="2857500" y="96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149806</xdr:rowOff>
    </xdr:from>
    <xdr:ext cx="534377" cy="259045"/>
    <xdr:sp macro="" textlink="">
      <xdr:nvSpPr>
        <xdr:cNvPr id="144" name="テキスト ボックス 143"/>
        <xdr:cNvSpPr txBox="1"/>
      </xdr:nvSpPr>
      <xdr:spPr>
        <a:xfrm>
          <a:off x="2641111" y="9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136883</xdr:rowOff>
    </xdr:from>
    <xdr:to>
      <xdr:col>10</xdr:col>
      <xdr:colOff>165100</xdr:colOff>
      <xdr:row>57</xdr:row>
      <xdr:rowOff>67033</xdr:rowOff>
    </xdr:to>
    <xdr:sp macro="" textlink="">
      <xdr:nvSpPr>
        <xdr:cNvPr id="145" name="楕円 144"/>
        <xdr:cNvSpPr/>
      </xdr:nvSpPr>
      <xdr:spPr>
        <a:xfrm>
          <a:off x="1968500" y="97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58160</xdr:rowOff>
    </xdr:from>
    <xdr:ext cx="534377" cy="259045"/>
    <xdr:sp macro="" textlink="">
      <xdr:nvSpPr>
        <xdr:cNvPr id="146" name="テキスト ボックス 145"/>
        <xdr:cNvSpPr txBox="1"/>
      </xdr:nvSpPr>
      <xdr:spPr>
        <a:xfrm>
          <a:off x="1752111" y="983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119075</xdr:rowOff>
    </xdr:from>
    <xdr:to>
      <xdr:col>6</xdr:col>
      <xdr:colOff>38100</xdr:colOff>
      <xdr:row>57</xdr:row>
      <xdr:rowOff>49225</xdr:rowOff>
    </xdr:to>
    <xdr:sp macro="" textlink="">
      <xdr:nvSpPr>
        <xdr:cNvPr id="147" name="楕円 146"/>
        <xdr:cNvSpPr/>
      </xdr:nvSpPr>
      <xdr:spPr>
        <a:xfrm>
          <a:off x="1079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40352</xdr:rowOff>
    </xdr:from>
    <xdr:ext cx="534377" cy="259045"/>
    <xdr:sp macro="" textlink="">
      <xdr:nvSpPr>
        <xdr:cNvPr id="148" name="テキスト ボックス 147"/>
        <xdr:cNvSpPr txBox="1"/>
      </xdr:nvSpPr>
      <xdr:spPr>
        <a:xfrm>
          <a:off x="863111" y="98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51885</xdr:rowOff>
    </xdr:from>
    <xdr:to>
      <xdr:col>24</xdr:col>
      <xdr:colOff>63500</xdr:colOff>
      <xdr:row>76</xdr:row>
      <xdr:rowOff>59407</xdr:rowOff>
    </xdr:to>
    <xdr:cxnSp macro="">
      <xdr:nvCxnSpPr>
        <xdr:cNvPr id="180" name="直線コネクタ 179"/>
        <xdr:cNvCxnSpPr/>
      </xdr:nvCxnSpPr>
      <xdr:spPr>
        <a:xfrm>
          <a:off x="3797300" y="13082085"/>
          <a:ext cx="8382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51885</xdr:rowOff>
    </xdr:from>
    <xdr:to>
      <xdr:col>19</xdr:col>
      <xdr:colOff>177800</xdr:colOff>
      <xdr:row>76</xdr:row>
      <xdr:rowOff>119800</xdr:rowOff>
    </xdr:to>
    <xdr:cxnSp macro="">
      <xdr:nvCxnSpPr>
        <xdr:cNvPr id="183" name="直線コネクタ 182"/>
        <xdr:cNvCxnSpPr/>
      </xdr:nvCxnSpPr>
      <xdr:spPr>
        <a:xfrm flipV="1">
          <a:off x="2908300" y="13082085"/>
          <a:ext cx="889000" cy="6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119800</xdr:rowOff>
    </xdr:from>
    <xdr:to>
      <xdr:col>15</xdr:col>
      <xdr:colOff>50800</xdr:colOff>
      <xdr:row>77</xdr:row>
      <xdr:rowOff>18030</xdr:rowOff>
    </xdr:to>
    <xdr:cxnSp macro="">
      <xdr:nvCxnSpPr>
        <xdr:cNvPr id="186" name="直線コネクタ 185"/>
        <xdr:cNvCxnSpPr/>
      </xdr:nvCxnSpPr>
      <xdr:spPr>
        <a:xfrm flipV="1">
          <a:off x="2019300" y="13150000"/>
          <a:ext cx="8890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18030</xdr:rowOff>
    </xdr:from>
    <xdr:to>
      <xdr:col>10</xdr:col>
      <xdr:colOff>114300</xdr:colOff>
      <xdr:row>77</xdr:row>
      <xdr:rowOff>96788</xdr:rowOff>
    </xdr:to>
    <xdr:cxnSp macro="">
      <xdr:nvCxnSpPr>
        <xdr:cNvPr id="189" name="直線コネクタ 188"/>
        <xdr:cNvCxnSpPr/>
      </xdr:nvCxnSpPr>
      <xdr:spPr>
        <a:xfrm flipV="1">
          <a:off x="1130300" y="13219680"/>
          <a:ext cx="889000" cy="7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154257</xdr:rowOff>
    </xdr:from>
    <xdr:to>
      <xdr:col>10</xdr:col>
      <xdr:colOff>165100</xdr:colOff>
      <xdr:row>78</xdr:row>
      <xdr:rowOff>84407</xdr:rowOff>
    </xdr:to>
    <xdr:sp macro="" textlink="">
      <xdr:nvSpPr>
        <xdr:cNvPr id="190" name="フローチャート: 判断 189"/>
        <xdr:cNvSpPr/>
      </xdr:nvSpPr>
      <xdr:spPr>
        <a:xfrm>
          <a:off x="1968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75534</xdr:rowOff>
    </xdr:from>
    <xdr:ext cx="599010" cy="259045"/>
    <xdr:sp macro="" textlink="">
      <xdr:nvSpPr>
        <xdr:cNvPr id="191" name="テキスト ボックス 190"/>
        <xdr:cNvSpPr txBox="1"/>
      </xdr:nvSpPr>
      <xdr:spPr>
        <a:xfrm>
          <a:off x="1719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32914</xdr:rowOff>
    </xdr:from>
    <xdr:to>
      <xdr:col>6</xdr:col>
      <xdr:colOff>38100</xdr:colOff>
      <xdr:row>78</xdr:row>
      <xdr:rowOff>134514</xdr:rowOff>
    </xdr:to>
    <xdr:sp macro="" textlink="">
      <xdr:nvSpPr>
        <xdr:cNvPr id="192" name="フローチャート: 判断 191"/>
        <xdr:cNvSpPr/>
      </xdr:nvSpPr>
      <xdr:spPr>
        <a:xfrm>
          <a:off x="1079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125641</xdr:rowOff>
    </xdr:from>
    <xdr:ext cx="599010" cy="259045"/>
    <xdr:sp macro="" textlink="">
      <xdr:nvSpPr>
        <xdr:cNvPr id="193" name="テキスト ボックス 192"/>
        <xdr:cNvSpPr txBox="1"/>
      </xdr:nvSpPr>
      <xdr:spPr>
        <a:xfrm>
          <a:off x="830795"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8607</xdr:rowOff>
    </xdr:from>
    <xdr:to>
      <xdr:col>24</xdr:col>
      <xdr:colOff>114300</xdr:colOff>
      <xdr:row>76</xdr:row>
      <xdr:rowOff>110207</xdr:rowOff>
    </xdr:to>
    <xdr:sp macro="" textlink="">
      <xdr:nvSpPr>
        <xdr:cNvPr id="199" name="楕円 198"/>
        <xdr:cNvSpPr/>
      </xdr:nvSpPr>
      <xdr:spPr>
        <a:xfrm>
          <a:off x="4584700" y="130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158484</xdr:rowOff>
    </xdr:from>
    <xdr:ext cx="599010" cy="259045"/>
    <xdr:sp macro="" textlink="">
      <xdr:nvSpPr>
        <xdr:cNvPr id="200" name="民生費該当値テキスト"/>
        <xdr:cNvSpPr txBox="1"/>
      </xdr:nvSpPr>
      <xdr:spPr>
        <a:xfrm>
          <a:off x="4686300" y="1301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1085</xdr:rowOff>
    </xdr:from>
    <xdr:to>
      <xdr:col>20</xdr:col>
      <xdr:colOff>38100</xdr:colOff>
      <xdr:row>76</xdr:row>
      <xdr:rowOff>102685</xdr:rowOff>
    </xdr:to>
    <xdr:sp macro="" textlink="">
      <xdr:nvSpPr>
        <xdr:cNvPr id="201" name="楕円 200"/>
        <xdr:cNvSpPr/>
      </xdr:nvSpPr>
      <xdr:spPr>
        <a:xfrm>
          <a:off x="3746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119212</xdr:rowOff>
    </xdr:from>
    <xdr:ext cx="599010" cy="259045"/>
    <xdr:sp macro="" textlink="">
      <xdr:nvSpPr>
        <xdr:cNvPr id="202" name="テキスト ボックス 201"/>
        <xdr:cNvSpPr txBox="1"/>
      </xdr:nvSpPr>
      <xdr:spPr>
        <a:xfrm>
          <a:off x="3497795" y="128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69000</xdr:rowOff>
    </xdr:from>
    <xdr:to>
      <xdr:col>15</xdr:col>
      <xdr:colOff>101600</xdr:colOff>
      <xdr:row>76</xdr:row>
      <xdr:rowOff>170600</xdr:rowOff>
    </xdr:to>
    <xdr:sp macro="" textlink="">
      <xdr:nvSpPr>
        <xdr:cNvPr id="203" name="楕円 202"/>
        <xdr:cNvSpPr/>
      </xdr:nvSpPr>
      <xdr:spPr>
        <a:xfrm>
          <a:off x="2857500" y="130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15678</xdr:rowOff>
    </xdr:from>
    <xdr:ext cx="599010" cy="259045"/>
    <xdr:sp macro="" textlink="">
      <xdr:nvSpPr>
        <xdr:cNvPr id="204" name="テキスト ボックス 203"/>
        <xdr:cNvSpPr txBox="1"/>
      </xdr:nvSpPr>
      <xdr:spPr>
        <a:xfrm>
          <a:off x="2608795" y="128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138680</xdr:rowOff>
    </xdr:from>
    <xdr:to>
      <xdr:col>10</xdr:col>
      <xdr:colOff>165100</xdr:colOff>
      <xdr:row>77</xdr:row>
      <xdr:rowOff>68830</xdr:rowOff>
    </xdr:to>
    <xdr:sp macro="" textlink="">
      <xdr:nvSpPr>
        <xdr:cNvPr id="205" name="楕円 204"/>
        <xdr:cNvSpPr/>
      </xdr:nvSpPr>
      <xdr:spPr>
        <a:xfrm>
          <a:off x="1968500" y="131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85358</xdr:rowOff>
    </xdr:from>
    <xdr:ext cx="599010" cy="259045"/>
    <xdr:sp macro="" textlink="">
      <xdr:nvSpPr>
        <xdr:cNvPr id="206" name="テキスト ボックス 205"/>
        <xdr:cNvSpPr txBox="1"/>
      </xdr:nvSpPr>
      <xdr:spPr>
        <a:xfrm>
          <a:off x="1719795" y="1294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45988</xdr:rowOff>
    </xdr:from>
    <xdr:to>
      <xdr:col>6</xdr:col>
      <xdr:colOff>38100</xdr:colOff>
      <xdr:row>77</xdr:row>
      <xdr:rowOff>147588</xdr:rowOff>
    </xdr:to>
    <xdr:sp macro="" textlink="">
      <xdr:nvSpPr>
        <xdr:cNvPr id="207" name="楕円 206"/>
        <xdr:cNvSpPr/>
      </xdr:nvSpPr>
      <xdr:spPr>
        <a:xfrm>
          <a:off x="1079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164115</xdr:rowOff>
    </xdr:from>
    <xdr:ext cx="599010" cy="259045"/>
    <xdr:sp macro="" textlink="">
      <xdr:nvSpPr>
        <xdr:cNvPr id="208" name="テキスト ボックス 207"/>
        <xdr:cNvSpPr txBox="1"/>
      </xdr:nvSpPr>
      <xdr:spPr>
        <a:xfrm>
          <a:off x="830795" y="1302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125549</xdr:rowOff>
    </xdr:from>
    <xdr:to>
      <xdr:col>24</xdr:col>
      <xdr:colOff>63500</xdr:colOff>
      <xdr:row>96</xdr:row>
      <xdr:rowOff>132728</xdr:rowOff>
    </xdr:to>
    <xdr:cxnSp macro="">
      <xdr:nvCxnSpPr>
        <xdr:cNvPr id="233" name="直線コネクタ 232"/>
        <xdr:cNvCxnSpPr/>
      </xdr:nvCxnSpPr>
      <xdr:spPr>
        <a:xfrm flipV="1">
          <a:off x="3797300" y="16584749"/>
          <a:ext cx="8382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132728</xdr:rowOff>
    </xdr:from>
    <xdr:to>
      <xdr:col>19</xdr:col>
      <xdr:colOff>177800</xdr:colOff>
      <xdr:row>96</xdr:row>
      <xdr:rowOff>153615</xdr:rowOff>
    </xdr:to>
    <xdr:cxnSp macro="">
      <xdr:nvCxnSpPr>
        <xdr:cNvPr id="236" name="直線コネクタ 235"/>
        <xdr:cNvCxnSpPr/>
      </xdr:nvCxnSpPr>
      <xdr:spPr>
        <a:xfrm flipV="1">
          <a:off x="2908300" y="16591928"/>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152964</xdr:rowOff>
    </xdr:from>
    <xdr:to>
      <xdr:col>15</xdr:col>
      <xdr:colOff>50800</xdr:colOff>
      <xdr:row>96</xdr:row>
      <xdr:rowOff>153615</xdr:rowOff>
    </xdr:to>
    <xdr:cxnSp macro="">
      <xdr:nvCxnSpPr>
        <xdr:cNvPr id="239" name="直線コネクタ 238"/>
        <xdr:cNvCxnSpPr/>
      </xdr:nvCxnSpPr>
      <xdr:spPr>
        <a:xfrm>
          <a:off x="2019300" y="16612164"/>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152964</xdr:rowOff>
    </xdr:from>
    <xdr:to>
      <xdr:col>10</xdr:col>
      <xdr:colOff>114300</xdr:colOff>
      <xdr:row>96</xdr:row>
      <xdr:rowOff>165641</xdr:rowOff>
    </xdr:to>
    <xdr:cxnSp macro="">
      <xdr:nvCxnSpPr>
        <xdr:cNvPr id="242" name="直線コネクタ 241"/>
        <xdr:cNvCxnSpPr/>
      </xdr:nvCxnSpPr>
      <xdr:spPr>
        <a:xfrm flipV="1">
          <a:off x="1130300" y="16612164"/>
          <a:ext cx="889000" cy="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4" name="テキスト ボックス 243"/>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74749</xdr:rowOff>
    </xdr:from>
    <xdr:to>
      <xdr:col>24</xdr:col>
      <xdr:colOff>114300</xdr:colOff>
      <xdr:row>97</xdr:row>
      <xdr:rowOff>4899</xdr:rowOff>
    </xdr:to>
    <xdr:sp macro="" textlink="">
      <xdr:nvSpPr>
        <xdr:cNvPr id="252" name="楕円 251"/>
        <xdr:cNvSpPr/>
      </xdr:nvSpPr>
      <xdr:spPr>
        <a:xfrm>
          <a:off x="4584700" y="165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53176</xdr:rowOff>
    </xdr:from>
    <xdr:ext cx="534377" cy="259045"/>
    <xdr:sp macro="" textlink="">
      <xdr:nvSpPr>
        <xdr:cNvPr id="253" name="衛生費該当値テキスト"/>
        <xdr:cNvSpPr txBox="1"/>
      </xdr:nvSpPr>
      <xdr:spPr>
        <a:xfrm>
          <a:off x="4686300" y="165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81928</xdr:rowOff>
    </xdr:from>
    <xdr:to>
      <xdr:col>20</xdr:col>
      <xdr:colOff>38100</xdr:colOff>
      <xdr:row>97</xdr:row>
      <xdr:rowOff>12078</xdr:rowOff>
    </xdr:to>
    <xdr:sp macro="" textlink="">
      <xdr:nvSpPr>
        <xdr:cNvPr id="254" name="楕円 253"/>
        <xdr:cNvSpPr/>
      </xdr:nvSpPr>
      <xdr:spPr>
        <a:xfrm>
          <a:off x="3746500" y="165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3205</xdr:rowOff>
    </xdr:from>
    <xdr:ext cx="534377" cy="259045"/>
    <xdr:sp macro="" textlink="">
      <xdr:nvSpPr>
        <xdr:cNvPr id="255" name="テキスト ボックス 254"/>
        <xdr:cNvSpPr txBox="1"/>
      </xdr:nvSpPr>
      <xdr:spPr>
        <a:xfrm>
          <a:off x="3530111" y="166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102815</xdr:rowOff>
    </xdr:from>
    <xdr:to>
      <xdr:col>15</xdr:col>
      <xdr:colOff>101600</xdr:colOff>
      <xdr:row>97</xdr:row>
      <xdr:rowOff>32965</xdr:rowOff>
    </xdr:to>
    <xdr:sp macro="" textlink="">
      <xdr:nvSpPr>
        <xdr:cNvPr id="256" name="楕円 255"/>
        <xdr:cNvSpPr/>
      </xdr:nvSpPr>
      <xdr:spPr>
        <a:xfrm>
          <a:off x="2857500" y="165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24092</xdr:rowOff>
    </xdr:from>
    <xdr:ext cx="534377" cy="259045"/>
    <xdr:sp macro="" textlink="">
      <xdr:nvSpPr>
        <xdr:cNvPr id="257" name="テキスト ボックス 256"/>
        <xdr:cNvSpPr txBox="1"/>
      </xdr:nvSpPr>
      <xdr:spPr>
        <a:xfrm>
          <a:off x="2641111" y="166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102164</xdr:rowOff>
    </xdr:from>
    <xdr:to>
      <xdr:col>10</xdr:col>
      <xdr:colOff>165100</xdr:colOff>
      <xdr:row>97</xdr:row>
      <xdr:rowOff>32314</xdr:rowOff>
    </xdr:to>
    <xdr:sp macro="" textlink="">
      <xdr:nvSpPr>
        <xdr:cNvPr id="258" name="楕円 257"/>
        <xdr:cNvSpPr/>
      </xdr:nvSpPr>
      <xdr:spPr>
        <a:xfrm>
          <a:off x="1968500" y="165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48841</xdr:rowOff>
    </xdr:from>
    <xdr:ext cx="534377" cy="259045"/>
    <xdr:sp macro="" textlink="">
      <xdr:nvSpPr>
        <xdr:cNvPr id="259" name="テキスト ボックス 258"/>
        <xdr:cNvSpPr txBox="1"/>
      </xdr:nvSpPr>
      <xdr:spPr>
        <a:xfrm>
          <a:off x="1752111" y="163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114841</xdr:rowOff>
    </xdr:from>
    <xdr:to>
      <xdr:col>6</xdr:col>
      <xdr:colOff>38100</xdr:colOff>
      <xdr:row>97</xdr:row>
      <xdr:rowOff>44991</xdr:rowOff>
    </xdr:to>
    <xdr:sp macro="" textlink="">
      <xdr:nvSpPr>
        <xdr:cNvPr id="260" name="楕円 259"/>
        <xdr:cNvSpPr/>
      </xdr:nvSpPr>
      <xdr:spPr>
        <a:xfrm>
          <a:off x="1079500" y="165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61518</xdr:rowOff>
    </xdr:from>
    <xdr:ext cx="534377" cy="259045"/>
    <xdr:sp macro="" textlink="">
      <xdr:nvSpPr>
        <xdr:cNvPr id="261" name="テキスト ボックス 260"/>
        <xdr:cNvSpPr txBox="1"/>
      </xdr:nvSpPr>
      <xdr:spPr>
        <a:xfrm>
          <a:off x="863111" y="163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85163</xdr:rowOff>
    </xdr:from>
    <xdr:to>
      <xdr:col>55</xdr:col>
      <xdr:colOff>0</xdr:colOff>
      <xdr:row>36</xdr:row>
      <xdr:rowOff>160274</xdr:rowOff>
    </xdr:to>
    <xdr:cxnSp macro="">
      <xdr:nvCxnSpPr>
        <xdr:cNvPr id="292" name="直線コネクタ 291"/>
        <xdr:cNvCxnSpPr/>
      </xdr:nvCxnSpPr>
      <xdr:spPr>
        <a:xfrm flipV="1">
          <a:off x="9639300" y="625736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131536</xdr:rowOff>
    </xdr:from>
    <xdr:to>
      <xdr:col>50</xdr:col>
      <xdr:colOff>114300</xdr:colOff>
      <xdr:row>36</xdr:row>
      <xdr:rowOff>160274</xdr:rowOff>
    </xdr:to>
    <xdr:cxnSp macro="">
      <xdr:nvCxnSpPr>
        <xdr:cNvPr id="295" name="直線コネクタ 294"/>
        <xdr:cNvCxnSpPr/>
      </xdr:nvCxnSpPr>
      <xdr:spPr>
        <a:xfrm>
          <a:off x="8750300" y="630373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44668</xdr:rowOff>
    </xdr:from>
    <xdr:to>
      <xdr:col>45</xdr:col>
      <xdr:colOff>177800</xdr:colOff>
      <xdr:row>36</xdr:row>
      <xdr:rowOff>131536</xdr:rowOff>
    </xdr:to>
    <xdr:cxnSp macro="">
      <xdr:nvCxnSpPr>
        <xdr:cNvPr id="298" name="直線コネクタ 297"/>
        <xdr:cNvCxnSpPr/>
      </xdr:nvCxnSpPr>
      <xdr:spPr>
        <a:xfrm>
          <a:off x="7861300" y="6216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31931</xdr:rowOff>
    </xdr:from>
    <xdr:to>
      <xdr:col>41</xdr:col>
      <xdr:colOff>50800</xdr:colOff>
      <xdr:row>36</xdr:row>
      <xdr:rowOff>44668</xdr:rowOff>
    </xdr:to>
    <xdr:cxnSp macro="">
      <xdr:nvCxnSpPr>
        <xdr:cNvPr id="301" name="直線コネクタ 300"/>
        <xdr:cNvCxnSpPr/>
      </xdr:nvCxnSpPr>
      <xdr:spPr>
        <a:xfrm>
          <a:off x="6972300" y="620413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2" name="フローチャート: 判断 301"/>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3" name="テキスト ボックス 302"/>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4" name="フローチャート: 判断 303"/>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5" name="テキスト ボックス 304"/>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34363</xdr:rowOff>
    </xdr:from>
    <xdr:to>
      <xdr:col>55</xdr:col>
      <xdr:colOff>50800</xdr:colOff>
      <xdr:row>36</xdr:row>
      <xdr:rowOff>135963</xdr:rowOff>
    </xdr:to>
    <xdr:sp macro="" textlink="">
      <xdr:nvSpPr>
        <xdr:cNvPr id="311" name="楕円 310"/>
        <xdr:cNvSpPr/>
      </xdr:nvSpPr>
      <xdr:spPr>
        <a:xfrm>
          <a:off x="104267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57240</xdr:rowOff>
    </xdr:from>
    <xdr:ext cx="469744" cy="259045"/>
    <xdr:sp macro="" textlink="">
      <xdr:nvSpPr>
        <xdr:cNvPr id="312" name="労働費該当値テキスト"/>
        <xdr:cNvSpPr txBox="1"/>
      </xdr:nvSpPr>
      <xdr:spPr>
        <a:xfrm>
          <a:off x="10528300" y="60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109474</xdr:rowOff>
    </xdr:from>
    <xdr:to>
      <xdr:col>50</xdr:col>
      <xdr:colOff>165100</xdr:colOff>
      <xdr:row>37</xdr:row>
      <xdr:rowOff>39624</xdr:rowOff>
    </xdr:to>
    <xdr:sp macro="" textlink="">
      <xdr:nvSpPr>
        <xdr:cNvPr id="313" name="楕円 312"/>
        <xdr:cNvSpPr/>
      </xdr:nvSpPr>
      <xdr:spPr>
        <a:xfrm>
          <a:off x="958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56151</xdr:rowOff>
    </xdr:from>
    <xdr:ext cx="469744" cy="259045"/>
    <xdr:sp macro="" textlink="">
      <xdr:nvSpPr>
        <xdr:cNvPr id="314" name="テキスト ボックス 313"/>
        <xdr:cNvSpPr txBox="1"/>
      </xdr:nvSpPr>
      <xdr:spPr>
        <a:xfrm>
          <a:off x="9404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80736</xdr:rowOff>
    </xdr:from>
    <xdr:to>
      <xdr:col>46</xdr:col>
      <xdr:colOff>38100</xdr:colOff>
      <xdr:row>37</xdr:row>
      <xdr:rowOff>10886</xdr:rowOff>
    </xdr:to>
    <xdr:sp macro="" textlink="">
      <xdr:nvSpPr>
        <xdr:cNvPr id="315" name="楕円 314"/>
        <xdr:cNvSpPr/>
      </xdr:nvSpPr>
      <xdr:spPr>
        <a:xfrm>
          <a:off x="8699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27413</xdr:rowOff>
    </xdr:from>
    <xdr:ext cx="469744" cy="259045"/>
    <xdr:sp macro="" textlink="">
      <xdr:nvSpPr>
        <xdr:cNvPr id="316" name="テキスト ボックス 315"/>
        <xdr:cNvSpPr txBox="1"/>
      </xdr:nvSpPr>
      <xdr:spPr>
        <a:xfrm>
          <a:off x="8515428"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165318</xdr:rowOff>
    </xdr:from>
    <xdr:to>
      <xdr:col>41</xdr:col>
      <xdr:colOff>101600</xdr:colOff>
      <xdr:row>36</xdr:row>
      <xdr:rowOff>95468</xdr:rowOff>
    </xdr:to>
    <xdr:sp macro="" textlink="">
      <xdr:nvSpPr>
        <xdr:cNvPr id="317" name="楕円 316"/>
        <xdr:cNvSpPr/>
      </xdr:nvSpPr>
      <xdr:spPr>
        <a:xfrm>
          <a:off x="7810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111995</xdr:rowOff>
    </xdr:from>
    <xdr:ext cx="469744" cy="259045"/>
    <xdr:sp macro="" textlink="">
      <xdr:nvSpPr>
        <xdr:cNvPr id="318" name="テキスト ボックス 317"/>
        <xdr:cNvSpPr txBox="1"/>
      </xdr:nvSpPr>
      <xdr:spPr>
        <a:xfrm>
          <a:off x="7626428"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152581</xdr:rowOff>
    </xdr:from>
    <xdr:to>
      <xdr:col>36</xdr:col>
      <xdr:colOff>165100</xdr:colOff>
      <xdr:row>36</xdr:row>
      <xdr:rowOff>82731</xdr:rowOff>
    </xdr:to>
    <xdr:sp macro="" textlink="">
      <xdr:nvSpPr>
        <xdr:cNvPr id="319" name="楕円 318"/>
        <xdr:cNvSpPr/>
      </xdr:nvSpPr>
      <xdr:spPr>
        <a:xfrm>
          <a:off x="6921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99258</xdr:rowOff>
    </xdr:from>
    <xdr:ext cx="469744" cy="259045"/>
    <xdr:sp macro="" textlink="">
      <xdr:nvSpPr>
        <xdr:cNvPr id="320" name="テキスト ボックス 319"/>
        <xdr:cNvSpPr txBox="1"/>
      </xdr:nvSpPr>
      <xdr:spPr>
        <a:xfrm>
          <a:off x="6737428" y="59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98266</xdr:rowOff>
    </xdr:from>
    <xdr:to>
      <xdr:col>55</xdr:col>
      <xdr:colOff>0</xdr:colOff>
      <xdr:row>57</xdr:row>
      <xdr:rowOff>102762</xdr:rowOff>
    </xdr:to>
    <xdr:cxnSp macro="">
      <xdr:nvCxnSpPr>
        <xdr:cNvPr id="349" name="直線コネクタ 348"/>
        <xdr:cNvCxnSpPr/>
      </xdr:nvCxnSpPr>
      <xdr:spPr>
        <a:xfrm flipV="1">
          <a:off x="9639300" y="9870916"/>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128708</xdr:rowOff>
    </xdr:from>
    <xdr:to>
      <xdr:col>50</xdr:col>
      <xdr:colOff>114300</xdr:colOff>
      <xdr:row>57</xdr:row>
      <xdr:rowOff>102762</xdr:rowOff>
    </xdr:to>
    <xdr:cxnSp macro="">
      <xdr:nvCxnSpPr>
        <xdr:cNvPr id="352" name="直線コネクタ 351"/>
        <xdr:cNvCxnSpPr/>
      </xdr:nvCxnSpPr>
      <xdr:spPr>
        <a:xfrm>
          <a:off x="8750300" y="9729908"/>
          <a:ext cx="8890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128708</xdr:rowOff>
    </xdr:from>
    <xdr:to>
      <xdr:col>45</xdr:col>
      <xdr:colOff>177800</xdr:colOff>
      <xdr:row>57</xdr:row>
      <xdr:rowOff>69291</xdr:rowOff>
    </xdr:to>
    <xdr:cxnSp macro="">
      <xdr:nvCxnSpPr>
        <xdr:cNvPr id="355" name="直線コネクタ 354"/>
        <xdr:cNvCxnSpPr/>
      </xdr:nvCxnSpPr>
      <xdr:spPr>
        <a:xfrm flipV="1">
          <a:off x="7861300" y="9729908"/>
          <a:ext cx="889000" cy="1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69291</xdr:rowOff>
    </xdr:from>
    <xdr:to>
      <xdr:col>41</xdr:col>
      <xdr:colOff>50800</xdr:colOff>
      <xdr:row>57</xdr:row>
      <xdr:rowOff>136004</xdr:rowOff>
    </xdr:to>
    <xdr:cxnSp macro="">
      <xdr:nvCxnSpPr>
        <xdr:cNvPr id="358" name="直線コネクタ 357"/>
        <xdr:cNvCxnSpPr/>
      </xdr:nvCxnSpPr>
      <xdr:spPr>
        <a:xfrm flipV="1">
          <a:off x="6972300" y="9841941"/>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9" name="フローチャート: 判断 358"/>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60" name="テキスト ボックス 359"/>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61" name="フローチャート: 判断 360"/>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2" name="テキスト ボックス 361"/>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47466</xdr:rowOff>
    </xdr:from>
    <xdr:to>
      <xdr:col>55</xdr:col>
      <xdr:colOff>50800</xdr:colOff>
      <xdr:row>57</xdr:row>
      <xdr:rowOff>149066</xdr:rowOff>
    </xdr:to>
    <xdr:sp macro="" textlink="">
      <xdr:nvSpPr>
        <xdr:cNvPr id="368" name="楕円 367"/>
        <xdr:cNvSpPr/>
      </xdr:nvSpPr>
      <xdr:spPr>
        <a:xfrm>
          <a:off x="104267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25893</xdr:rowOff>
    </xdr:from>
    <xdr:ext cx="534377" cy="259045"/>
    <xdr:sp macro="" textlink="">
      <xdr:nvSpPr>
        <xdr:cNvPr id="369" name="農林水産業費該当値テキスト"/>
        <xdr:cNvSpPr txBox="1"/>
      </xdr:nvSpPr>
      <xdr:spPr>
        <a:xfrm>
          <a:off x="10528300" y="97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51962</xdr:rowOff>
    </xdr:from>
    <xdr:to>
      <xdr:col>50</xdr:col>
      <xdr:colOff>165100</xdr:colOff>
      <xdr:row>57</xdr:row>
      <xdr:rowOff>153562</xdr:rowOff>
    </xdr:to>
    <xdr:sp macro="" textlink="">
      <xdr:nvSpPr>
        <xdr:cNvPr id="370" name="楕円 369"/>
        <xdr:cNvSpPr/>
      </xdr:nvSpPr>
      <xdr:spPr>
        <a:xfrm>
          <a:off x="9588500" y="9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144689</xdr:rowOff>
    </xdr:from>
    <xdr:ext cx="534377" cy="259045"/>
    <xdr:sp macro="" textlink="">
      <xdr:nvSpPr>
        <xdr:cNvPr id="371" name="テキスト ボックス 370"/>
        <xdr:cNvSpPr txBox="1"/>
      </xdr:nvSpPr>
      <xdr:spPr>
        <a:xfrm>
          <a:off x="9372111" y="9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77908</xdr:rowOff>
    </xdr:from>
    <xdr:to>
      <xdr:col>46</xdr:col>
      <xdr:colOff>38100</xdr:colOff>
      <xdr:row>57</xdr:row>
      <xdr:rowOff>8058</xdr:rowOff>
    </xdr:to>
    <xdr:sp macro="" textlink="">
      <xdr:nvSpPr>
        <xdr:cNvPr id="372" name="楕円 371"/>
        <xdr:cNvSpPr/>
      </xdr:nvSpPr>
      <xdr:spPr>
        <a:xfrm>
          <a:off x="8699500" y="9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24585</xdr:rowOff>
    </xdr:from>
    <xdr:ext cx="534377" cy="259045"/>
    <xdr:sp macro="" textlink="">
      <xdr:nvSpPr>
        <xdr:cNvPr id="373" name="テキスト ボックス 372"/>
        <xdr:cNvSpPr txBox="1"/>
      </xdr:nvSpPr>
      <xdr:spPr>
        <a:xfrm>
          <a:off x="8483111" y="94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18491</xdr:rowOff>
    </xdr:from>
    <xdr:to>
      <xdr:col>41</xdr:col>
      <xdr:colOff>101600</xdr:colOff>
      <xdr:row>57</xdr:row>
      <xdr:rowOff>120091</xdr:rowOff>
    </xdr:to>
    <xdr:sp macro="" textlink="">
      <xdr:nvSpPr>
        <xdr:cNvPr id="374" name="楕円 373"/>
        <xdr:cNvSpPr/>
      </xdr:nvSpPr>
      <xdr:spPr>
        <a:xfrm>
          <a:off x="7810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136618</xdr:rowOff>
    </xdr:from>
    <xdr:ext cx="534377" cy="259045"/>
    <xdr:sp macro="" textlink="">
      <xdr:nvSpPr>
        <xdr:cNvPr id="375" name="テキスト ボックス 374"/>
        <xdr:cNvSpPr txBox="1"/>
      </xdr:nvSpPr>
      <xdr:spPr>
        <a:xfrm>
          <a:off x="7594111" y="9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85204</xdr:rowOff>
    </xdr:from>
    <xdr:to>
      <xdr:col>36</xdr:col>
      <xdr:colOff>165100</xdr:colOff>
      <xdr:row>58</xdr:row>
      <xdr:rowOff>15354</xdr:rowOff>
    </xdr:to>
    <xdr:sp macro="" textlink="">
      <xdr:nvSpPr>
        <xdr:cNvPr id="376" name="楕円 375"/>
        <xdr:cNvSpPr/>
      </xdr:nvSpPr>
      <xdr:spPr>
        <a:xfrm>
          <a:off x="6921500" y="98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6481</xdr:rowOff>
    </xdr:from>
    <xdr:ext cx="534377" cy="259045"/>
    <xdr:sp macro="" textlink="">
      <xdr:nvSpPr>
        <xdr:cNvPr id="377" name="テキスト ボックス 376"/>
        <xdr:cNvSpPr txBox="1"/>
      </xdr:nvSpPr>
      <xdr:spPr>
        <a:xfrm>
          <a:off x="6705111" y="99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103581</xdr:rowOff>
    </xdr:from>
    <xdr:to>
      <xdr:col>55</xdr:col>
      <xdr:colOff>0</xdr:colOff>
      <xdr:row>76</xdr:row>
      <xdr:rowOff>107772</xdr:rowOff>
    </xdr:to>
    <xdr:cxnSp macro="">
      <xdr:nvCxnSpPr>
        <xdr:cNvPr id="406" name="直線コネクタ 405"/>
        <xdr:cNvCxnSpPr/>
      </xdr:nvCxnSpPr>
      <xdr:spPr>
        <a:xfrm flipV="1">
          <a:off x="9639300" y="1313378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8446</xdr:rowOff>
    </xdr:from>
    <xdr:to>
      <xdr:col>50</xdr:col>
      <xdr:colOff>114300</xdr:colOff>
      <xdr:row>76</xdr:row>
      <xdr:rowOff>107772</xdr:rowOff>
    </xdr:to>
    <xdr:cxnSp macro="">
      <xdr:nvCxnSpPr>
        <xdr:cNvPr id="409" name="直線コネクタ 408"/>
        <xdr:cNvCxnSpPr/>
      </xdr:nvCxnSpPr>
      <xdr:spPr>
        <a:xfrm>
          <a:off x="8750300" y="13038646"/>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8446</xdr:rowOff>
    </xdr:from>
    <xdr:to>
      <xdr:col>45</xdr:col>
      <xdr:colOff>177800</xdr:colOff>
      <xdr:row>76</xdr:row>
      <xdr:rowOff>89522</xdr:rowOff>
    </xdr:to>
    <xdr:cxnSp macro="">
      <xdr:nvCxnSpPr>
        <xdr:cNvPr id="412" name="直線コネクタ 411"/>
        <xdr:cNvCxnSpPr/>
      </xdr:nvCxnSpPr>
      <xdr:spPr>
        <a:xfrm flipV="1">
          <a:off x="7861300" y="13038646"/>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89522</xdr:rowOff>
    </xdr:from>
    <xdr:to>
      <xdr:col>41</xdr:col>
      <xdr:colOff>50800</xdr:colOff>
      <xdr:row>76</xdr:row>
      <xdr:rowOff>125337</xdr:rowOff>
    </xdr:to>
    <xdr:cxnSp macro="">
      <xdr:nvCxnSpPr>
        <xdr:cNvPr id="415" name="直線コネクタ 414"/>
        <xdr:cNvCxnSpPr/>
      </xdr:nvCxnSpPr>
      <xdr:spPr>
        <a:xfrm flipV="1">
          <a:off x="6972300" y="1311972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7" name="テキスト ボックス 416"/>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9" name="テキスト ボックス 418"/>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52781</xdr:rowOff>
    </xdr:from>
    <xdr:to>
      <xdr:col>55</xdr:col>
      <xdr:colOff>50800</xdr:colOff>
      <xdr:row>76</xdr:row>
      <xdr:rowOff>154381</xdr:rowOff>
    </xdr:to>
    <xdr:sp macro="" textlink="">
      <xdr:nvSpPr>
        <xdr:cNvPr id="425" name="楕円 424"/>
        <xdr:cNvSpPr/>
      </xdr:nvSpPr>
      <xdr:spPr>
        <a:xfrm>
          <a:off x="104267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75658</xdr:rowOff>
    </xdr:from>
    <xdr:ext cx="534377" cy="259045"/>
    <xdr:sp macro="" textlink="">
      <xdr:nvSpPr>
        <xdr:cNvPr id="426" name="商工費該当値テキスト"/>
        <xdr:cNvSpPr txBox="1"/>
      </xdr:nvSpPr>
      <xdr:spPr>
        <a:xfrm>
          <a:off x="10528300" y="12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56972</xdr:rowOff>
    </xdr:from>
    <xdr:to>
      <xdr:col>50</xdr:col>
      <xdr:colOff>165100</xdr:colOff>
      <xdr:row>76</xdr:row>
      <xdr:rowOff>158572</xdr:rowOff>
    </xdr:to>
    <xdr:sp macro="" textlink="">
      <xdr:nvSpPr>
        <xdr:cNvPr id="427" name="楕円 426"/>
        <xdr:cNvSpPr/>
      </xdr:nvSpPr>
      <xdr:spPr>
        <a:xfrm>
          <a:off x="9588500" y="130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149699</xdr:rowOff>
    </xdr:from>
    <xdr:ext cx="534377" cy="259045"/>
    <xdr:sp macro="" textlink="">
      <xdr:nvSpPr>
        <xdr:cNvPr id="428" name="テキスト ボックス 427"/>
        <xdr:cNvSpPr txBox="1"/>
      </xdr:nvSpPr>
      <xdr:spPr>
        <a:xfrm>
          <a:off x="937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129095</xdr:rowOff>
    </xdr:from>
    <xdr:to>
      <xdr:col>46</xdr:col>
      <xdr:colOff>38100</xdr:colOff>
      <xdr:row>76</xdr:row>
      <xdr:rowOff>59246</xdr:rowOff>
    </xdr:to>
    <xdr:sp macro="" textlink="">
      <xdr:nvSpPr>
        <xdr:cNvPr id="429" name="楕円 428"/>
        <xdr:cNvSpPr/>
      </xdr:nvSpPr>
      <xdr:spPr>
        <a:xfrm>
          <a:off x="8699500" y="12987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75772</xdr:rowOff>
    </xdr:from>
    <xdr:ext cx="534377" cy="259045"/>
    <xdr:sp macro="" textlink="">
      <xdr:nvSpPr>
        <xdr:cNvPr id="430" name="テキスト ボックス 429"/>
        <xdr:cNvSpPr txBox="1"/>
      </xdr:nvSpPr>
      <xdr:spPr>
        <a:xfrm>
          <a:off x="8483111" y="127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38722</xdr:rowOff>
    </xdr:from>
    <xdr:to>
      <xdr:col>41</xdr:col>
      <xdr:colOff>101600</xdr:colOff>
      <xdr:row>76</xdr:row>
      <xdr:rowOff>140322</xdr:rowOff>
    </xdr:to>
    <xdr:sp macro="" textlink="">
      <xdr:nvSpPr>
        <xdr:cNvPr id="431" name="楕円 430"/>
        <xdr:cNvSpPr/>
      </xdr:nvSpPr>
      <xdr:spPr>
        <a:xfrm>
          <a:off x="78105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156849</xdr:rowOff>
    </xdr:from>
    <xdr:ext cx="534377" cy="259045"/>
    <xdr:sp macro="" textlink="">
      <xdr:nvSpPr>
        <xdr:cNvPr id="432" name="テキスト ボックス 431"/>
        <xdr:cNvSpPr txBox="1"/>
      </xdr:nvSpPr>
      <xdr:spPr>
        <a:xfrm>
          <a:off x="7594111" y="12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74537</xdr:rowOff>
    </xdr:from>
    <xdr:to>
      <xdr:col>36</xdr:col>
      <xdr:colOff>165100</xdr:colOff>
      <xdr:row>77</xdr:row>
      <xdr:rowOff>4687</xdr:rowOff>
    </xdr:to>
    <xdr:sp macro="" textlink="">
      <xdr:nvSpPr>
        <xdr:cNvPr id="433" name="楕円 432"/>
        <xdr:cNvSpPr/>
      </xdr:nvSpPr>
      <xdr:spPr>
        <a:xfrm>
          <a:off x="6921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21214</xdr:rowOff>
    </xdr:from>
    <xdr:ext cx="534377" cy="259045"/>
    <xdr:sp macro="" textlink="">
      <xdr:nvSpPr>
        <xdr:cNvPr id="434" name="テキスト ボックス 433"/>
        <xdr:cNvSpPr txBox="1"/>
      </xdr:nvSpPr>
      <xdr:spPr>
        <a:xfrm>
          <a:off x="6705111" y="128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99248</xdr:rowOff>
    </xdr:from>
    <xdr:to>
      <xdr:col>55</xdr:col>
      <xdr:colOff>0</xdr:colOff>
      <xdr:row>96</xdr:row>
      <xdr:rowOff>10258</xdr:rowOff>
    </xdr:to>
    <xdr:cxnSp macro="">
      <xdr:nvCxnSpPr>
        <xdr:cNvPr id="465" name="直線コネクタ 464"/>
        <xdr:cNvCxnSpPr/>
      </xdr:nvCxnSpPr>
      <xdr:spPr>
        <a:xfrm flipV="1">
          <a:off x="9639300" y="16386998"/>
          <a:ext cx="8382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129501</xdr:rowOff>
    </xdr:from>
    <xdr:to>
      <xdr:col>50</xdr:col>
      <xdr:colOff>114300</xdr:colOff>
      <xdr:row>96</xdr:row>
      <xdr:rowOff>10258</xdr:rowOff>
    </xdr:to>
    <xdr:cxnSp macro="">
      <xdr:nvCxnSpPr>
        <xdr:cNvPr id="468" name="直線コネクタ 467"/>
        <xdr:cNvCxnSpPr/>
      </xdr:nvCxnSpPr>
      <xdr:spPr>
        <a:xfrm>
          <a:off x="8750300" y="16417251"/>
          <a:ext cx="8890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129501</xdr:rowOff>
    </xdr:from>
    <xdr:to>
      <xdr:col>45</xdr:col>
      <xdr:colOff>177800</xdr:colOff>
      <xdr:row>95</xdr:row>
      <xdr:rowOff>158152</xdr:rowOff>
    </xdr:to>
    <xdr:cxnSp macro="">
      <xdr:nvCxnSpPr>
        <xdr:cNvPr id="471" name="直線コネクタ 470"/>
        <xdr:cNvCxnSpPr/>
      </xdr:nvCxnSpPr>
      <xdr:spPr>
        <a:xfrm flipV="1">
          <a:off x="7861300" y="1641725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150662</xdr:rowOff>
    </xdr:from>
    <xdr:to>
      <xdr:col>41</xdr:col>
      <xdr:colOff>50800</xdr:colOff>
      <xdr:row>95</xdr:row>
      <xdr:rowOff>158152</xdr:rowOff>
    </xdr:to>
    <xdr:cxnSp macro="">
      <xdr:nvCxnSpPr>
        <xdr:cNvPr id="474" name="直線コネクタ 473"/>
        <xdr:cNvCxnSpPr/>
      </xdr:nvCxnSpPr>
      <xdr:spPr>
        <a:xfrm>
          <a:off x="6972300" y="16438412"/>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5" name="フローチャート: 判断 474"/>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55407</xdr:rowOff>
    </xdr:from>
    <xdr:ext cx="534377" cy="259045"/>
    <xdr:sp macro="" textlink="">
      <xdr:nvSpPr>
        <xdr:cNvPr id="476" name="テキスト ボックス 475"/>
        <xdr:cNvSpPr txBox="1"/>
      </xdr:nvSpPr>
      <xdr:spPr>
        <a:xfrm>
          <a:off x="7594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7" name="フローチャート: 判断 476"/>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28477</xdr:rowOff>
    </xdr:from>
    <xdr:ext cx="534377" cy="259045"/>
    <xdr:sp macro="" textlink="">
      <xdr:nvSpPr>
        <xdr:cNvPr id="478" name="テキスト ボックス 477"/>
        <xdr:cNvSpPr txBox="1"/>
      </xdr:nvSpPr>
      <xdr:spPr>
        <a:xfrm>
          <a:off x="6705111" y="166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48448</xdr:rowOff>
    </xdr:from>
    <xdr:to>
      <xdr:col>55</xdr:col>
      <xdr:colOff>50800</xdr:colOff>
      <xdr:row>95</xdr:row>
      <xdr:rowOff>150048</xdr:rowOff>
    </xdr:to>
    <xdr:sp macro="" textlink="">
      <xdr:nvSpPr>
        <xdr:cNvPr id="484" name="楕円 483"/>
        <xdr:cNvSpPr/>
      </xdr:nvSpPr>
      <xdr:spPr>
        <a:xfrm>
          <a:off x="10426700" y="163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71325</xdr:rowOff>
    </xdr:from>
    <xdr:ext cx="534377" cy="259045"/>
    <xdr:sp macro="" textlink="">
      <xdr:nvSpPr>
        <xdr:cNvPr id="485" name="土木費該当値テキスト"/>
        <xdr:cNvSpPr txBox="1"/>
      </xdr:nvSpPr>
      <xdr:spPr>
        <a:xfrm>
          <a:off x="10528300" y="1618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130908</xdr:rowOff>
    </xdr:from>
    <xdr:to>
      <xdr:col>50</xdr:col>
      <xdr:colOff>165100</xdr:colOff>
      <xdr:row>96</xdr:row>
      <xdr:rowOff>61058</xdr:rowOff>
    </xdr:to>
    <xdr:sp macro="" textlink="">
      <xdr:nvSpPr>
        <xdr:cNvPr id="486" name="楕円 485"/>
        <xdr:cNvSpPr/>
      </xdr:nvSpPr>
      <xdr:spPr>
        <a:xfrm>
          <a:off x="9588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77585</xdr:rowOff>
    </xdr:from>
    <xdr:ext cx="534377" cy="259045"/>
    <xdr:sp macro="" textlink="">
      <xdr:nvSpPr>
        <xdr:cNvPr id="487" name="テキスト ボックス 486"/>
        <xdr:cNvSpPr txBox="1"/>
      </xdr:nvSpPr>
      <xdr:spPr>
        <a:xfrm>
          <a:off x="9372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78701</xdr:rowOff>
    </xdr:from>
    <xdr:to>
      <xdr:col>46</xdr:col>
      <xdr:colOff>38100</xdr:colOff>
      <xdr:row>96</xdr:row>
      <xdr:rowOff>8851</xdr:rowOff>
    </xdr:to>
    <xdr:sp macro="" textlink="">
      <xdr:nvSpPr>
        <xdr:cNvPr id="488" name="楕円 487"/>
        <xdr:cNvSpPr/>
      </xdr:nvSpPr>
      <xdr:spPr>
        <a:xfrm>
          <a:off x="8699500" y="163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25378</xdr:rowOff>
    </xdr:from>
    <xdr:ext cx="534377" cy="259045"/>
    <xdr:sp macro="" textlink="">
      <xdr:nvSpPr>
        <xdr:cNvPr id="489" name="テキスト ボックス 488"/>
        <xdr:cNvSpPr txBox="1"/>
      </xdr:nvSpPr>
      <xdr:spPr>
        <a:xfrm>
          <a:off x="8483111" y="161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107352</xdr:rowOff>
    </xdr:from>
    <xdr:to>
      <xdr:col>41</xdr:col>
      <xdr:colOff>101600</xdr:colOff>
      <xdr:row>96</xdr:row>
      <xdr:rowOff>37502</xdr:rowOff>
    </xdr:to>
    <xdr:sp macro="" textlink="">
      <xdr:nvSpPr>
        <xdr:cNvPr id="490" name="楕円 489"/>
        <xdr:cNvSpPr/>
      </xdr:nvSpPr>
      <xdr:spPr>
        <a:xfrm>
          <a:off x="7810500" y="163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54029</xdr:rowOff>
    </xdr:from>
    <xdr:ext cx="534377" cy="259045"/>
    <xdr:sp macro="" textlink="">
      <xdr:nvSpPr>
        <xdr:cNvPr id="491" name="テキスト ボックス 490"/>
        <xdr:cNvSpPr txBox="1"/>
      </xdr:nvSpPr>
      <xdr:spPr>
        <a:xfrm>
          <a:off x="7594111" y="161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99862</xdr:rowOff>
    </xdr:from>
    <xdr:to>
      <xdr:col>36</xdr:col>
      <xdr:colOff>165100</xdr:colOff>
      <xdr:row>96</xdr:row>
      <xdr:rowOff>30012</xdr:rowOff>
    </xdr:to>
    <xdr:sp macro="" textlink="">
      <xdr:nvSpPr>
        <xdr:cNvPr id="492" name="楕円 491"/>
        <xdr:cNvSpPr/>
      </xdr:nvSpPr>
      <xdr:spPr>
        <a:xfrm>
          <a:off x="6921500" y="163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46539</xdr:rowOff>
    </xdr:from>
    <xdr:ext cx="534377" cy="259045"/>
    <xdr:sp macro="" textlink="">
      <xdr:nvSpPr>
        <xdr:cNvPr id="493" name="テキスト ボックス 492"/>
        <xdr:cNvSpPr txBox="1"/>
      </xdr:nvSpPr>
      <xdr:spPr>
        <a:xfrm>
          <a:off x="6705111" y="161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50565</xdr:rowOff>
    </xdr:from>
    <xdr:to>
      <xdr:col>85</xdr:col>
      <xdr:colOff>127000</xdr:colOff>
      <xdr:row>36</xdr:row>
      <xdr:rowOff>95218</xdr:rowOff>
    </xdr:to>
    <xdr:cxnSp macro="">
      <xdr:nvCxnSpPr>
        <xdr:cNvPr id="522" name="直線コネクタ 521"/>
        <xdr:cNvCxnSpPr/>
      </xdr:nvCxnSpPr>
      <xdr:spPr>
        <a:xfrm flipV="1">
          <a:off x="15481300" y="6222765"/>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95218</xdr:rowOff>
    </xdr:from>
    <xdr:to>
      <xdr:col>81</xdr:col>
      <xdr:colOff>50800</xdr:colOff>
      <xdr:row>36</xdr:row>
      <xdr:rowOff>96800</xdr:rowOff>
    </xdr:to>
    <xdr:cxnSp macro="">
      <xdr:nvCxnSpPr>
        <xdr:cNvPr id="525" name="直線コネクタ 524"/>
        <xdr:cNvCxnSpPr/>
      </xdr:nvCxnSpPr>
      <xdr:spPr>
        <a:xfrm flipV="1">
          <a:off x="14592300" y="6267418"/>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96800</xdr:rowOff>
    </xdr:from>
    <xdr:to>
      <xdr:col>76</xdr:col>
      <xdr:colOff>114300</xdr:colOff>
      <xdr:row>36</xdr:row>
      <xdr:rowOff>111982</xdr:rowOff>
    </xdr:to>
    <xdr:cxnSp macro="">
      <xdr:nvCxnSpPr>
        <xdr:cNvPr id="528" name="直線コネクタ 527"/>
        <xdr:cNvCxnSpPr/>
      </xdr:nvCxnSpPr>
      <xdr:spPr>
        <a:xfrm flipV="1">
          <a:off x="13703300" y="6269000"/>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111982</xdr:rowOff>
    </xdr:from>
    <xdr:to>
      <xdr:col>71</xdr:col>
      <xdr:colOff>177800</xdr:colOff>
      <xdr:row>36</xdr:row>
      <xdr:rowOff>141110</xdr:rowOff>
    </xdr:to>
    <xdr:cxnSp macro="">
      <xdr:nvCxnSpPr>
        <xdr:cNvPr id="531" name="直線コネクタ 530"/>
        <xdr:cNvCxnSpPr/>
      </xdr:nvCxnSpPr>
      <xdr:spPr>
        <a:xfrm flipV="1">
          <a:off x="12814300" y="6284182"/>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32" name="フローチャート: 判断 531"/>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33" name="テキスト ボックス 532"/>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34" name="フローチャート: 判断 533"/>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35" name="テキスト ボックス 534"/>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171215</xdr:rowOff>
    </xdr:from>
    <xdr:to>
      <xdr:col>85</xdr:col>
      <xdr:colOff>177800</xdr:colOff>
      <xdr:row>36</xdr:row>
      <xdr:rowOff>101365</xdr:rowOff>
    </xdr:to>
    <xdr:sp macro="" textlink="">
      <xdr:nvSpPr>
        <xdr:cNvPr id="541" name="楕円 540"/>
        <xdr:cNvSpPr/>
      </xdr:nvSpPr>
      <xdr:spPr>
        <a:xfrm>
          <a:off x="16268700" y="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22642</xdr:rowOff>
    </xdr:from>
    <xdr:ext cx="534377" cy="259045"/>
    <xdr:sp macro="" textlink="">
      <xdr:nvSpPr>
        <xdr:cNvPr id="542" name="消防費該当値テキスト"/>
        <xdr:cNvSpPr txBox="1"/>
      </xdr:nvSpPr>
      <xdr:spPr>
        <a:xfrm>
          <a:off x="16370300" y="60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44418</xdr:rowOff>
    </xdr:from>
    <xdr:to>
      <xdr:col>81</xdr:col>
      <xdr:colOff>101600</xdr:colOff>
      <xdr:row>36</xdr:row>
      <xdr:rowOff>146018</xdr:rowOff>
    </xdr:to>
    <xdr:sp macro="" textlink="">
      <xdr:nvSpPr>
        <xdr:cNvPr id="543" name="楕円 542"/>
        <xdr:cNvSpPr/>
      </xdr:nvSpPr>
      <xdr:spPr>
        <a:xfrm>
          <a:off x="15430500" y="62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162545</xdr:rowOff>
    </xdr:from>
    <xdr:ext cx="534377" cy="259045"/>
    <xdr:sp macro="" textlink="">
      <xdr:nvSpPr>
        <xdr:cNvPr id="544" name="テキスト ボックス 543"/>
        <xdr:cNvSpPr txBox="1"/>
      </xdr:nvSpPr>
      <xdr:spPr>
        <a:xfrm>
          <a:off x="15214111" y="59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46000</xdr:rowOff>
    </xdr:from>
    <xdr:to>
      <xdr:col>76</xdr:col>
      <xdr:colOff>165100</xdr:colOff>
      <xdr:row>36</xdr:row>
      <xdr:rowOff>147600</xdr:rowOff>
    </xdr:to>
    <xdr:sp macro="" textlink="">
      <xdr:nvSpPr>
        <xdr:cNvPr id="545" name="楕円 544"/>
        <xdr:cNvSpPr/>
      </xdr:nvSpPr>
      <xdr:spPr>
        <a:xfrm>
          <a:off x="14541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164127</xdr:rowOff>
    </xdr:from>
    <xdr:ext cx="534377" cy="259045"/>
    <xdr:sp macro="" textlink="">
      <xdr:nvSpPr>
        <xdr:cNvPr id="546" name="テキスト ボックス 545"/>
        <xdr:cNvSpPr txBox="1"/>
      </xdr:nvSpPr>
      <xdr:spPr>
        <a:xfrm>
          <a:off x="14325111"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61182</xdr:rowOff>
    </xdr:from>
    <xdr:to>
      <xdr:col>72</xdr:col>
      <xdr:colOff>38100</xdr:colOff>
      <xdr:row>36</xdr:row>
      <xdr:rowOff>162782</xdr:rowOff>
    </xdr:to>
    <xdr:sp macro="" textlink="">
      <xdr:nvSpPr>
        <xdr:cNvPr id="547" name="楕円 546"/>
        <xdr:cNvSpPr/>
      </xdr:nvSpPr>
      <xdr:spPr>
        <a:xfrm>
          <a:off x="13652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7859</xdr:rowOff>
    </xdr:from>
    <xdr:ext cx="534377" cy="259045"/>
    <xdr:sp macro="" textlink="">
      <xdr:nvSpPr>
        <xdr:cNvPr id="548" name="テキスト ボックス 547"/>
        <xdr:cNvSpPr txBox="1"/>
      </xdr:nvSpPr>
      <xdr:spPr>
        <a:xfrm>
          <a:off x="13436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90310</xdr:rowOff>
    </xdr:from>
    <xdr:to>
      <xdr:col>67</xdr:col>
      <xdr:colOff>101600</xdr:colOff>
      <xdr:row>37</xdr:row>
      <xdr:rowOff>20460</xdr:rowOff>
    </xdr:to>
    <xdr:sp macro="" textlink="">
      <xdr:nvSpPr>
        <xdr:cNvPr id="549" name="楕円 548"/>
        <xdr:cNvSpPr/>
      </xdr:nvSpPr>
      <xdr:spPr>
        <a:xfrm>
          <a:off x="12763500" y="62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36987</xdr:rowOff>
    </xdr:from>
    <xdr:ext cx="534377" cy="259045"/>
    <xdr:sp macro="" textlink="">
      <xdr:nvSpPr>
        <xdr:cNvPr id="550" name="テキスト ボックス 549"/>
        <xdr:cNvSpPr txBox="1"/>
      </xdr:nvSpPr>
      <xdr:spPr>
        <a:xfrm>
          <a:off x="12547111" y="60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21954</xdr:rowOff>
    </xdr:from>
    <xdr:to>
      <xdr:col>85</xdr:col>
      <xdr:colOff>127000</xdr:colOff>
      <xdr:row>57</xdr:row>
      <xdr:rowOff>115583</xdr:rowOff>
    </xdr:to>
    <xdr:cxnSp macro="">
      <xdr:nvCxnSpPr>
        <xdr:cNvPr id="582" name="直線コネクタ 581"/>
        <xdr:cNvCxnSpPr/>
      </xdr:nvCxnSpPr>
      <xdr:spPr>
        <a:xfrm>
          <a:off x="15481300" y="9794604"/>
          <a:ext cx="838200" cy="9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21954</xdr:rowOff>
    </xdr:from>
    <xdr:to>
      <xdr:col>81</xdr:col>
      <xdr:colOff>50800</xdr:colOff>
      <xdr:row>57</xdr:row>
      <xdr:rowOff>155832</xdr:rowOff>
    </xdr:to>
    <xdr:cxnSp macro="">
      <xdr:nvCxnSpPr>
        <xdr:cNvPr id="585" name="直線コネクタ 584"/>
        <xdr:cNvCxnSpPr/>
      </xdr:nvCxnSpPr>
      <xdr:spPr>
        <a:xfrm flipV="1">
          <a:off x="14592300" y="9794604"/>
          <a:ext cx="889000" cy="1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145154</xdr:rowOff>
    </xdr:from>
    <xdr:to>
      <xdr:col>76</xdr:col>
      <xdr:colOff>114300</xdr:colOff>
      <xdr:row>57</xdr:row>
      <xdr:rowOff>155832</xdr:rowOff>
    </xdr:to>
    <xdr:cxnSp macro="">
      <xdr:nvCxnSpPr>
        <xdr:cNvPr id="588" name="直線コネクタ 587"/>
        <xdr:cNvCxnSpPr/>
      </xdr:nvCxnSpPr>
      <xdr:spPr>
        <a:xfrm>
          <a:off x="13703300" y="9917804"/>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145154</xdr:rowOff>
    </xdr:from>
    <xdr:to>
      <xdr:col>71</xdr:col>
      <xdr:colOff>177800</xdr:colOff>
      <xdr:row>58</xdr:row>
      <xdr:rowOff>43737</xdr:rowOff>
    </xdr:to>
    <xdr:cxnSp macro="">
      <xdr:nvCxnSpPr>
        <xdr:cNvPr id="591" name="直線コネクタ 590"/>
        <xdr:cNvCxnSpPr/>
      </xdr:nvCxnSpPr>
      <xdr:spPr>
        <a:xfrm flipV="1">
          <a:off x="12814300" y="9917804"/>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2" name="フローチャート: 判断 591"/>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3" name="テキスト ボックス 592"/>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4" name="フローチャート: 判断 593"/>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5" name="テキスト ボックス 594"/>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64783</xdr:rowOff>
    </xdr:from>
    <xdr:to>
      <xdr:col>85</xdr:col>
      <xdr:colOff>177800</xdr:colOff>
      <xdr:row>57</xdr:row>
      <xdr:rowOff>166383</xdr:rowOff>
    </xdr:to>
    <xdr:sp macro="" textlink="">
      <xdr:nvSpPr>
        <xdr:cNvPr id="601" name="楕円 600"/>
        <xdr:cNvSpPr/>
      </xdr:nvSpPr>
      <xdr:spPr>
        <a:xfrm>
          <a:off x="16268700" y="9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43210</xdr:rowOff>
    </xdr:from>
    <xdr:ext cx="534377" cy="259045"/>
    <xdr:sp macro="" textlink="">
      <xdr:nvSpPr>
        <xdr:cNvPr id="602" name="教育費該当値テキスト"/>
        <xdr:cNvSpPr txBox="1"/>
      </xdr:nvSpPr>
      <xdr:spPr>
        <a:xfrm>
          <a:off x="16370300"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142604</xdr:rowOff>
    </xdr:from>
    <xdr:to>
      <xdr:col>81</xdr:col>
      <xdr:colOff>101600</xdr:colOff>
      <xdr:row>57</xdr:row>
      <xdr:rowOff>72754</xdr:rowOff>
    </xdr:to>
    <xdr:sp macro="" textlink="">
      <xdr:nvSpPr>
        <xdr:cNvPr id="603" name="楕円 602"/>
        <xdr:cNvSpPr/>
      </xdr:nvSpPr>
      <xdr:spPr>
        <a:xfrm>
          <a:off x="15430500" y="9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63881</xdr:rowOff>
    </xdr:from>
    <xdr:ext cx="534377" cy="259045"/>
    <xdr:sp macro="" textlink="">
      <xdr:nvSpPr>
        <xdr:cNvPr id="604" name="テキスト ボックス 603"/>
        <xdr:cNvSpPr txBox="1"/>
      </xdr:nvSpPr>
      <xdr:spPr>
        <a:xfrm>
          <a:off x="15214111" y="9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105032</xdr:rowOff>
    </xdr:from>
    <xdr:to>
      <xdr:col>76</xdr:col>
      <xdr:colOff>165100</xdr:colOff>
      <xdr:row>58</xdr:row>
      <xdr:rowOff>35182</xdr:rowOff>
    </xdr:to>
    <xdr:sp macro="" textlink="">
      <xdr:nvSpPr>
        <xdr:cNvPr id="605" name="楕円 604"/>
        <xdr:cNvSpPr/>
      </xdr:nvSpPr>
      <xdr:spPr>
        <a:xfrm>
          <a:off x="14541500" y="98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26309</xdr:rowOff>
    </xdr:from>
    <xdr:ext cx="534377" cy="259045"/>
    <xdr:sp macro="" textlink="">
      <xdr:nvSpPr>
        <xdr:cNvPr id="606" name="テキスト ボックス 605"/>
        <xdr:cNvSpPr txBox="1"/>
      </xdr:nvSpPr>
      <xdr:spPr>
        <a:xfrm>
          <a:off x="14325111" y="99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94354</xdr:rowOff>
    </xdr:from>
    <xdr:to>
      <xdr:col>72</xdr:col>
      <xdr:colOff>38100</xdr:colOff>
      <xdr:row>58</xdr:row>
      <xdr:rowOff>24504</xdr:rowOff>
    </xdr:to>
    <xdr:sp macro="" textlink="">
      <xdr:nvSpPr>
        <xdr:cNvPr id="607" name="楕円 606"/>
        <xdr:cNvSpPr/>
      </xdr:nvSpPr>
      <xdr:spPr>
        <a:xfrm>
          <a:off x="13652500" y="98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15631</xdr:rowOff>
    </xdr:from>
    <xdr:ext cx="534377" cy="259045"/>
    <xdr:sp macro="" textlink="">
      <xdr:nvSpPr>
        <xdr:cNvPr id="608" name="テキスト ボックス 607"/>
        <xdr:cNvSpPr txBox="1"/>
      </xdr:nvSpPr>
      <xdr:spPr>
        <a:xfrm>
          <a:off x="13436111" y="99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164387</xdr:rowOff>
    </xdr:from>
    <xdr:to>
      <xdr:col>67</xdr:col>
      <xdr:colOff>101600</xdr:colOff>
      <xdr:row>58</xdr:row>
      <xdr:rowOff>94537</xdr:rowOff>
    </xdr:to>
    <xdr:sp macro="" textlink="">
      <xdr:nvSpPr>
        <xdr:cNvPr id="609" name="楕円 608"/>
        <xdr:cNvSpPr/>
      </xdr:nvSpPr>
      <xdr:spPr>
        <a:xfrm>
          <a:off x="12763500" y="99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85664</xdr:rowOff>
    </xdr:from>
    <xdr:ext cx="534377" cy="259045"/>
    <xdr:sp macro="" textlink="">
      <xdr:nvSpPr>
        <xdr:cNvPr id="610" name="テキスト ボックス 609"/>
        <xdr:cNvSpPr txBox="1"/>
      </xdr:nvSpPr>
      <xdr:spPr>
        <a:xfrm>
          <a:off x="12547111" y="100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45" name="フローチャート: 判断 644"/>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85069</xdr:rowOff>
    </xdr:from>
    <xdr:ext cx="469744" cy="259045"/>
    <xdr:sp macro="" textlink="">
      <xdr:nvSpPr>
        <xdr:cNvPr id="646" name="テキスト ボックス 645"/>
        <xdr:cNvSpPr txBox="1"/>
      </xdr:nvSpPr>
      <xdr:spPr>
        <a:xfrm>
          <a:off x="13468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47" name="フローチャート: 判断 646"/>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81114</xdr:rowOff>
    </xdr:from>
    <xdr:ext cx="469744" cy="259045"/>
    <xdr:sp macro="" textlink="">
      <xdr:nvSpPr>
        <xdr:cNvPr id="648" name="テキスト ボックス 647"/>
        <xdr:cNvSpPr txBox="1"/>
      </xdr:nvSpPr>
      <xdr:spPr>
        <a:xfrm>
          <a:off x="12579428" y="1311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79459</xdr:rowOff>
    </xdr:from>
    <xdr:to>
      <xdr:col>85</xdr:col>
      <xdr:colOff>127000</xdr:colOff>
      <xdr:row>96</xdr:row>
      <xdr:rowOff>106581</xdr:rowOff>
    </xdr:to>
    <xdr:cxnSp macro="">
      <xdr:nvCxnSpPr>
        <xdr:cNvPr id="690" name="直線コネクタ 689"/>
        <xdr:cNvCxnSpPr/>
      </xdr:nvCxnSpPr>
      <xdr:spPr>
        <a:xfrm>
          <a:off x="15481300" y="16538659"/>
          <a:ext cx="8382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78115</xdr:rowOff>
    </xdr:from>
    <xdr:to>
      <xdr:col>81</xdr:col>
      <xdr:colOff>50800</xdr:colOff>
      <xdr:row>96</xdr:row>
      <xdr:rowOff>79459</xdr:rowOff>
    </xdr:to>
    <xdr:cxnSp macro="">
      <xdr:nvCxnSpPr>
        <xdr:cNvPr id="693" name="直線コネクタ 692"/>
        <xdr:cNvCxnSpPr/>
      </xdr:nvCxnSpPr>
      <xdr:spPr>
        <a:xfrm>
          <a:off x="14592300" y="16537315"/>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46560</xdr:rowOff>
    </xdr:from>
    <xdr:to>
      <xdr:col>76</xdr:col>
      <xdr:colOff>114300</xdr:colOff>
      <xdr:row>96</xdr:row>
      <xdr:rowOff>78115</xdr:rowOff>
    </xdr:to>
    <xdr:cxnSp macro="">
      <xdr:nvCxnSpPr>
        <xdr:cNvPr id="696" name="直線コネクタ 695"/>
        <xdr:cNvCxnSpPr/>
      </xdr:nvCxnSpPr>
      <xdr:spPr>
        <a:xfrm>
          <a:off x="13703300" y="16505760"/>
          <a:ext cx="889000" cy="3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46560</xdr:rowOff>
    </xdr:from>
    <xdr:to>
      <xdr:col>71</xdr:col>
      <xdr:colOff>177800</xdr:colOff>
      <xdr:row>96</xdr:row>
      <xdr:rowOff>47182</xdr:rowOff>
    </xdr:to>
    <xdr:cxnSp macro="">
      <xdr:nvCxnSpPr>
        <xdr:cNvPr id="699" name="直線コネクタ 698"/>
        <xdr:cNvCxnSpPr/>
      </xdr:nvCxnSpPr>
      <xdr:spPr>
        <a:xfrm flipV="1">
          <a:off x="12814300" y="1650576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700" name="フローチャート: 判断 699"/>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39941</xdr:rowOff>
    </xdr:from>
    <xdr:ext cx="534377" cy="259045"/>
    <xdr:sp macro="" textlink="">
      <xdr:nvSpPr>
        <xdr:cNvPr id="701" name="テキスト ボックス 700"/>
        <xdr:cNvSpPr txBox="1"/>
      </xdr:nvSpPr>
      <xdr:spPr>
        <a:xfrm>
          <a:off x="13436111" y="1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702" name="フローチャート: 判断 701"/>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37563</xdr:rowOff>
    </xdr:from>
    <xdr:ext cx="534377" cy="259045"/>
    <xdr:sp macro="" textlink="">
      <xdr:nvSpPr>
        <xdr:cNvPr id="703" name="テキスト ボックス 702"/>
        <xdr:cNvSpPr txBox="1"/>
      </xdr:nvSpPr>
      <xdr:spPr>
        <a:xfrm>
          <a:off x="12547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55781</xdr:rowOff>
    </xdr:from>
    <xdr:to>
      <xdr:col>85</xdr:col>
      <xdr:colOff>177800</xdr:colOff>
      <xdr:row>96</xdr:row>
      <xdr:rowOff>157381</xdr:rowOff>
    </xdr:to>
    <xdr:sp macro="" textlink="">
      <xdr:nvSpPr>
        <xdr:cNvPr id="709" name="楕円 708"/>
        <xdr:cNvSpPr/>
      </xdr:nvSpPr>
      <xdr:spPr>
        <a:xfrm>
          <a:off x="16268700" y="165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34208</xdr:rowOff>
    </xdr:from>
    <xdr:ext cx="534377" cy="259045"/>
    <xdr:sp macro="" textlink="">
      <xdr:nvSpPr>
        <xdr:cNvPr id="710" name="公債費該当値テキスト"/>
        <xdr:cNvSpPr txBox="1"/>
      </xdr:nvSpPr>
      <xdr:spPr>
        <a:xfrm>
          <a:off x="16370300" y="164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28659</xdr:rowOff>
    </xdr:from>
    <xdr:to>
      <xdr:col>81</xdr:col>
      <xdr:colOff>101600</xdr:colOff>
      <xdr:row>96</xdr:row>
      <xdr:rowOff>130259</xdr:rowOff>
    </xdr:to>
    <xdr:sp macro="" textlink="">
      <xdr:nvSpPr>
        <xdr:cNvPr id="711" name="楕円 710"/>
        <xdr:cNvSpPr/>
      </xdr:nvSpPr>
      <xdr:spPr>
        <a:xfrm>
          <a:off x="15430500" y="16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121386</xdr:rowOff>
    </xdr:from>
    <xdr:ext cx="534377" cy="259045"/>
    <xdr:sp macro="" textlink="">
      <xdr:nvSpPr>
        <xdr:cNvPr id="712" name="テキスト ボックス 711"/>
        <xdr:cNvSpPr txBox="1"/>
      </xdr:nvSpPr>
      <xdr:spPr>
        <a:xfrm>
          <a:off x="15214111" y="165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27315</xdr:rowOff>
    </xdr:from>
    <xdr:to>
      <xdr:col>76</xdr:col>
      <xdr:colOff>165100</xdr:colOff>
      <xdr:row>96</xdr:row>
      <xdr:rowOff>128915</xdr:rowOff>
    </xdr:to>
    <xdr:sp macro="" textlink="">
      <xdr:nvSpPr>
        <xdr:cNvPr id="713" name="楕円 712"/>
        <xdr:cNvSpPr/>
      </xdr:nvSpPr>
      <xdr:spPr>
        <a:xfrm>
          <a:off x="14541500" y="164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120042</xdr:rowOff>
    </xdr:from>
    <xdr:ext cx="534377" cy="259045"/>
    <xdr:sp macro="" textlink="">
      <xdr:nvSpPr>
        <xdr:cNvPr id="714" name="テキスト ボックス 713"/>
        <xdr:cNvSpPr txBox="1"/>
      </xdr:nvSpPr>
      <xdr:spPr>
        <a:xfrm>
          <a:off x="14325111" y="165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167210</xdr:rowOff>
    </xdr:from>
    <xdr:to>
      <xdr:col>72</xdr:col>
      <xdr:colOff>38100</xdr:colOff>
      <xdr:row>96</xdr:row>
      <xdr:rowOff>97360</xdr:rowOff>
    </xdr:to>
    <xdr:sp macro="" textlink="">
      <xdr:nvSpPr>
        <xdr:cNvPr id="715" name="楕円 714"/>
        <xdr:cNvSpPr/>
      </xdr:nvSpPr>
      <xdr:spPr>
        <a:xfrm>
          <a:off x="13652500" y="164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113887</xdr:rowOff>
    </xdr:from>
    <xdr:ext cx="534377" cy="259045"/>
    <xdr:sp macro="" textlink="">
      <xdr:nvSpPr>
        <xdr:cNvPr id="716" name="テキスト ボックス 715"/>
        <xdr:cNvSpPr txBox="1"/>
      </xdr:nvSpPr>
      <xdr:spPr>
        <a:xfrm>
          <a:off x="13436111" y="162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167832</xdr:rowOff>
    </xdr:from>
    <xdr:to>
      <xdr:col>67</xdr:col>
      <xdr:colOff>101600</xdr:colOff>
      <xdr:row>96</xdr:row>
      <xdr:rowOff>97982</xdr:rowOff>
    </xdr:to>
    <xdr:sp macro="" textlink="">
      <xdr:nvSpPr>
        <xdr:cNvPr id="717" name="楕円 716"/>
        <xdr:cNvSpPr/>
      </xdr:nvSpPr>
      <xdr:spPr>
        <a:xfrm>
          <a:off x="12763500" y="164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114509</xdr:rowOff>
    </xdr:from>
    <xdr:ext cx="534377" cy="259045"/>
    <xdr:sp macro="" textlink="">
      <xdr:nvSpPr>
        <xdr:cNvPr id="718" name="テキスト ボックス 717"/>
        <xdr:cNvSpPr txBox="1"/>
      </xdr:nvSpPr>
      <xdr:spPr>
        <a:xfrm>
          <a:off x="12547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55" name="フローチャート: 判断 754"/>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56" name="テキスト ボックス 755"/>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57" name="フローチャート: 判断 756"/>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8" name="テキスト ボックス 757"/>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増加率の大きい経費の要因として、土木費は軒並み経費が増加しているが、中でも除排雪にかかる維持補修費と普通建設事業費の増加が原因である。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消防費は救急自動車購入による事業額の増加に伴い、負担金額が増加したため類似団体平均を約</a:t>
          </a:r>
          <a:r>
            <a:rPr kumimoji="1" lang="en-US" altLang="ja-JP" sz="1300">
              <a:latin typeface="ＭＳ Ｐゴシック" panose="020B0600070205080204" pitchFamily="50" charset="-128"/>
              <a:ea typeface="ＭＳ Ｐゴシック" panose="020B0600070205080204" pitchFamily="50" charset="-128"/>
            </a:rPr>
            <a:t>2,300</a:t>
          </a:r>
          <a:r>
            <a:rPr kumimoji="1" lang="ja-JP" altLang="en-US" sz="1300">
              <a:latin typeface="ＭＳ Ｐゴシック" panose="020B0600070205080204" pitchFamily="50" charset="-128"/>
              <a:ea typeface="ＭＳ Ｐゴシック" panose="020B0600070205080204" pitchFamily="50" charset="-128"/>
            </a:rPr>
            <a:t>円上回る結果となった。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一方、減少率の大きい経費の要因として、教育費は平成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年度において行われた小中学校の耐震改修事業が終了したことにより減少した。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公債費は、新規発行地方債抑制による元利償還金の減少によるものであるが、今後は公共施設の老朽化に伴い、施設整備の増加のための地方債の発行が予想され、増加に転じる見込みである。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減少により、実質単年度収支がマイナスに転じた。理由としては、地方交付税や国庫支出金などの歳入の減少に対して歳出の減少幅が小さかったためである。また、基金の積立額とほぼ同程度の取り崩しがあったことも一因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財政調整基金残高も依然として低水準であるため、今後も基金残高の増加に努めていく。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年度より赤字に転じた国民健康保険特別会計は、税収が減少する一方、保険給付費が増加したことを要因に引き続き平成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年度においても赤字決算を計上した。</a:t>
          </a:r>
        </a:p>
        <a:p>
          <a:r>
            <a:rPr kumimoji="1" lang="ja-JP" altLang="en-US" sz="1400">
              <a:latin typeface="ＭＳ ゴシック" pitchFamily="49" charset="-128"/>
              <a:ea typeface="ＭＳ ゴシック" pitchFamily="49" charset="-128"/>
            </a:rPr>
            <a:t>　今後においては、他の会計も含め適正な財政運営に努める。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9siryoush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cell r="CF51">
            <v>89.7</v>
          </cell>
        </row>
        <row r="53">
          <cell r="CF53">
            <v>64.5</v>
          </cell>
        </row>
        <row r="55">
          <cell r="AN55" t="str">
            <v>類似団体内平均値</v>
          </cell>
          <cell r="CF55">
            <v>36.5</v>
          </cell>
        </row>
        <row r="57">
          <cell r="CF57">
            <v>54.1</v>
          </cell>
        </row>
        <row r="72">
          <cell r="BP72" t="str">
            <v>H25</v>
          </cell>
          <cell r="BX72" t="str">
            <v>H26</v>
          </cell>
          <cell r="CF72" t="str">
            <v>H27</v>
          </cell>
          <cell r="CN72" t="str">
            <v>H28</v>
          </cell>
          <cell r="CV72" t="str">
            <v>H29</v>
          </cell>
        </row>
        <row r="73">
          <cell r="AN73" t="str">
            <v>当該団体値</v>
          </cell>
          <cell r="BP73">
            <v>109.4</v>
          </cell>
          <cell r="BX73">
            <v>112.8</v>
          </cell>
          <cell r="CF73">
            <v>89.7</v>
          </cell>
          <cell r="CN73">
            <v>86.2</v>
          </cell>
          <cell r="CV73">
            <v>81</v>
          </cell>
        </row>
        <row r="75">
          <cell r="BP75">
            <v>12.6</v>
          </cell>
          <cell r="BX75">
            <v>12.4</v>
          </cell>
          <cell r="CF75">
            <v>11.5</v>
          </cell>
          <cell r="CN75">
            <v>10.8</v>
          </cell>
          <cell r="CV75">
            <v>10.3</v>
          </cell>
        </row>
        <row r="77">
          <cell r="AN77" t="str">
            <v>類似団体内平均値</v>
          </cell>
          <cell r="BP77">
            <v>22.3</v>
          </cell>
          <cell r="BX77">
            <v>20.3</v>
          </cell>
          <cell r="CF77">
            <v>36.5</v>
          </cell>
          <cell r="CN77">
            <v>32.9</v>
          </cell>
          <cell r="CV77">
            <v>28.5</v>
          </cell>
        </row>
        <row r="79">
          <cell r="BP79">
            <v>8.5</v>
          </cell>
          <cell r="BX79">
            <v>7.7</v>
          </cell>
          <cell r="CF79">
            <v>9</v>
          </cell>
          <cell r="CN79">
            <v>8.1999999999999993</v>
          </cell>
          <cell r="CV79">
            <v>8</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election activeCell="AM9" sqref="AM9:AT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8779106</v>
      </c>
      <c r="BO4" s="403"/>
      <c r="BP4" s="403"/>
      <c r="BQ4" s="403"/>
      <c r="BR4" s="403"/>
      <c r="BS4" s="403"/>
      <c r="BT4" s="403"/>
      <c r="BU4" s="404"/>
      <c r="BV4" s="402">
        <v>9075492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2.6</v>
      </c>
      <c r="CU4" s="584"/>
      <c r="CV4" s="584"/>
      <c r="CW4" s="584"/>
      <c r="CX4" s="584"/>
      <c r="CY4" s="584"/>
      <c r="CZ4" s="584"/>
      <c r="DA4" s="585"/>
      <c r="DB4" s="583">
        <v>5.2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8628320</v>
      </c>
      <c r="BO5" s="408"/>
      <c r="BP5" s="408"/>
      <c r="BQ5" s="408"/>
      <c r="BR5" s="408"/>
      <c r="BS5" s="408"/>
      <c r="BT5" s="408"/>
      <c r="BU5" s="409"/>
      <c r="BV5" s="407">
        <v>8773027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97.8</v>
      </c>
      <c r="CU5" s="378"/>
      <c r="CV5" s="378"/>
      <c r="CW5" s="378"/>
      <c r="CX5" s="378"/>
      <c r="CY5" s="378"/>
      <c r="CZ5" s="378"/>
      <c r="DA5" s="379"/>
      <c r="DB5" s="377">
        <v>96.3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150786</v>
      </c>
      <c r="BO6" s="408"/>
      <c r="BP6" s="408"/>
      <c r="BQ6" s="408"/>
      <c r="BR6" s="408"/>
      <c r="BS6" s="408"/>
      <c r="BT6" s="408"/>
      <c r="BU6" s="409"/>
      <c r="BV6" s="407">
        <v>302465</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102.5</v>
      </c>
      <c r="CU6" s="558"/>
      <c r="CV6" s="558"/>
      <c r="CW6" s="558"/>
      <c r="CX6" s="558"/>
      <c r="CY6" s="558"/>
      <c r="CZ6" s="558"/>
      <c r="DA6" s="559"/>
      <c r="DB6" s="557">
        <v>100.7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0</v>
      </c>
      <c r="BO7" s="408"/>
      <c r="BP7" s="408"/>
      <c r="BQ7" s="408"/>
      <c r="BR7" s="408"/>
      <c r="BS7" s="408"/>
      <c r="BT7" s="408"/>
      <c r="BU7" s="409"/>
      <c r="BV7" s="407">
        <v>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5732801</v>
      </c>
      <c r="CU7" s="408"/>
      <c r="CV7" s="408"/>
      <c r="CW7" s="408"/>
      <c r="CX7" s="408"/>
      <c r="CY7" s="408"/>
      <c r="CZ7" s="408"/>
      <c r="DA7" s="409"/>
      <c r="DB7" s="407">
        <v>5789618</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96</v>
      </c>
      <c r="AV8" s="465"/>
      <c r="AW8" s="465"/>
      <c r="AX8" s="465"/>
      <c r="AY8" s="387" t="s">
        <v>103</v>
      </c>
      <c r="AZ8" s="388"/>
      <c r="BA8" s="388"/>
      <c r="BB8" s="388"/>
      <c r="BC8" s="388"/>
      <c r="BD8" s="388"/>
      <c r="BE8" s="388"/>
      <c r="BF8" s="388"/>
      <c r="BG8" s="388"/>
      <c r="BH8" s="388"/>
      <c r="BI8" s="388"/>
      <c r="BJ8" s="388"/>
      <c r="BK8" s="388"/>
      <c r="BL8" s="388"/>
      <c r="BM8" s="389"/>
      <c r="BN8" s="407">
        <v>150786</v>
      </c>
      <c r="BO8" s="408"/>
      <c r="BP8" s="408"/>
      <c r="BQ8" s="408"/>
      <c r="BR8" s="408"/>
      <c r="BS8" s="408"/>
      <c r="BT8" s="408"/>
      <c r="BU8" s="409"/>
      <c r="BV8" s="407">
        <v>302465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0.34</v>
      </c>
      <c r="CU8" s="521"/>
      <c r="CV8" s="521"/>
      <c r="CW8" s="521"/>
      <c r="CX8" s="521"/>
      <c r="CY8" s="521"/>
      <c r="CZ8" s="521"/>
      <c r="DA8" s="522"/>
      <c r="DB8" s="520">
        <v>0.33</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19607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96</v>
      </c>
      <c r="AV9" s="465"/>
      <c r="AW9" s="465"/>
      <c r="AX9" s="465"/>
      <c r="AY9" s="387" t="s">
        <v>109</v>
      </c>
      <c r="AZ9" s="388"/>
      <c r="BA9" s="388"/>
      <c r="BB9" s="388"/>
      <c r="BC9" s="388"/>
      <c r="BD9" s="388"/>
      <c r="BE9" s="388"/>
      <c r="BF9" s="388"/>
      <c r="BG9" s="388"/>
      <c r="BH9" s="388"/>
      <c r="BI9" s="388"/>
      <c r="BJ9" s="388"/>
      <c r="BK9" s="388"/>
      <c r="BL9" s="388"/>
      <c r="BM9" s="389"/>
      <c r="BN9" s="407">
        <v>-151679</v>
      </c>
      <c r="BO9" s="408"/>
      <c r="BP9" s="408"/>
      <c r="BQ9" s="408"/>
      <c r="BR9" s="408"/>
      <c r="BS9" s="408"/>
      <c r="BT9" s="408"/>
      <c r="BU9" s="409"/>
      <c r="BV9" s="407">
        <v>2411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11.1</v>
      </c>
      <c r="CU9" s="378"/>
      <c r="CV9" s="378"/>
      <c r="CW9" s="378"/>
      <c r="CX9" s="378"/>
      <c r="CY9" s="378"/>
      <c r="CZ9" s="378"/>
      <c r="DA9" s="379"/>
      <c r="DB9" s="377">
        <v>11.9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21258</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170022</v>
      </c>
      <c r="BO10" s="408"/>
      <c r="BP10" s="408"/>
      <c r="BQ10" s="408"/>
      <c r="BR10" s="408"/>
      <c r="BS10" s="408"/>
      <c r="BT10" s="408"/>
      <c r="BU10" s="409"/>
      <c r="BV10" s="407">
        <v>233020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96</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19238</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96</v>
      </c>
      <c r="AV12" s="465"/>
      <c r="AW12" s="465"/>
      <c r="AX12" s="465"/>
      <c r="AY12" s="387" t="s">
        <v>127</v>
      </c>
      <c r="AZ12" s="388"/>
      <c r="BA12" s="388"/>
      <c r="BB12" s="388"/>
      <c r="BC12" s="388"/>
      <c r="BD12" s="388"/>
      <c r="BE12" s="388"/>
      <c r="BF12" s="388"/>
      <c r="BG12" s="388"/>
      <c r="BH12" s="388"/>
      <c r="BI12" s="388"/>
      <c r="BJ12" s="388"/>
      <c r="BK12" s="388"/>
      <c r="BL12" s="388"/>
      <c r="BM12" s="389"/>
      <c r="BN12" s="407">
        <v>170000</v>
      </c>
      <c r="BO12" s="408"/>
      <c r="BP12" s="408"/>
      <c r="BQ12" s="408"/>
      <c r="BR12" s="408"/>
      <c r="BS12" s="408"/>
      <c r="BT12" s="408"/>
      <c r="BU12" s="409"/>
      <c r="BV12" s="407">
        <v>163000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19101</v>
      </c>
      <c r="S13" s="511"/>
      <c r="T13" s="511"/>
      <c r="U13" s="511"/>
      <c r="V13" s="512"/>
      <c r="W13" s="498" t="s">
        <v>130</v>
      </c>
      <c r="X13" s="420"/>
      <c r="Y13" s="420"/>
      <c r="Z13" s="420"/>
      <c r="AA13" s="420"/>
      <c r="AB13" s="421"/>
      <c r="AC13" s="383">
        <v>1488</v>
      </c>
      <c r="AD13" s="384"/>
      <c r="AE13" s="384"/>
      <c r="AF13" s="384"/>
      <c r="AG13" s="385"/>
      <c r="AH13" s="383">
        <v>1489</v>
      </c>
      <c r="AI13" s="384"/>
      <c r="AJ13" s="384"/>
      <c r="AK13" s="384"/>
      <c r="AL13" s="386"/>
      <c r="AM13" s="476" t="s">
        <v>131</v>
      </c>
      <c r="AN13" s="381"/>
      <c r="AO13" s="381"/>
      <c r="AP13" s="381"/>
      <c r="AQ13" s="381"/>
      <c r="AR13" s="381"/>
      <c r="AS13" s="381"/>
      <c r="AT13" s="382"/>
      <c r="AU13" s="464" t="s">
        <v>113</v>
      </c>
      <c r="AV13" s="465"/>
      <c r="AW13" s="465"/>
      <c r="AX13" s="465"/>
      <c r="AY13" s="387" t="s">
        <v>132</v>
      </c>
      <c r="AZ13" s="388"/>
      <c r="BA13" s="388"/>
      <c r="BB13" s="388"/>
      <c r="BC13" s="388"/>
      <c r="BD13" s="388"/>
      <c r="BE13" s="388"/>
      <c r="BF13" s="388"/>
      <c r="BG13" s="388"/>
      <c r="BH13" s="388"/>
      <c r="BI13" s="388"/>
      <c r="BJ13" s="388"/>
      <c r="BK13" s="388"/>
      <c r="BL13" s="388"/>
      <c r="BM13" s="389"/>
      <c r="BN13" s="407">
        <v>-151657</v>
      </c>
      <c r="BO13" s="408"/>
      <c r="BP13" s="408"/>
      <c r="BQ13" s="408"/>
      <c r="BR13" s="408"/>
      <c r="BS13" s="408"/>
      <c r="BT13" s="408"/>
      <c r="BU13" s="409"/>
      <c r="BV13" s="407">
        <v>72431</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10.3</v>
      </c>
      <c r="CU13" s="378"/>
      <c r="CV13" s="378"/>
      <c r="CW13" s="378"/>
      <c r="CX13" s="378"/>
      <c r="CY13" s="378"/>
      <c r="CZ13" s="378"/>
      <c r="DA13" s="379"/>
      <c r="DB13" s="377">
        <v>10.8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134</v>
      </c>
      <c r="M14" s="541"/>
      <c r="N14" s="541"/>
      <c r="O14" s="541"/>
      <c r="P14" s="541"/>
      <c r="Q14" s="542"/>
      <c r="R14" s="510">
        <v>19617</v>
      </c>
      <c r="S14" s="511"/>
      <c r="T14" s="511"/>
      <c r="U14" s="511"/>
      <c r="V14" s="512"/>
      <c r="W14" s="513"/>
      <c r="X14" s="423"/>
      <c r="Y14" s="423"/>
      <c r="Z14" s="423"/>
      <c r="AA14" s="423"/>
      <c r="AB14" s="424"/>
      <c r="AC14" s="503">
        <v>16.7</v>
      </c>
      <c r="AD14" s="504"/>
      <c r="AE14" s="504"/>
      <c r="AF14" s="504"/>
      <c r="AG14" s="505"/>
      <c r="AH14" s="503">
        <v>16.3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v>81</v>
      </c>
      <c r="CU14" s="515"/>
      <c r="CV14" s="515"/>
      <c r="CW14" s="515"/>
      <c r="CX14" s="515"/>
      <c r="CY14" s="515"/>
      <c r="CZ14" s="515"/>
      <c r="DA14" s="516"/>
      <c r="DB14" s="514">
        <v>86.2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129</v>
      </c>
      <c r="N15" s="508"/>
      <c r="O15" s="508"/>
      <c r="P15" s="508"/>
      <c r="Q15" s="509"/>
      <c r="R15" s="510">
        <v>19502</v>
      </c>
      <c r="S15" s="511"/>
      <c r="T15" s="511"/>
      <c r="U15" s="511"/>
      <c r="V15" s="512"/>
      <c r="W15" s="498" t="s">
        <v>136</v>
      </c>
      <c r="X15" s="420"/>
      <c r="Y15" s="420"/>
      <c r="Z15" s="420"/>
      <c r="AA15" s="420"/>
      <c r="AB15" s="421"/>
      <c r="AC15" s="383">
        <v>1491</v>
      </c>
      <c r="AD15" s="384"/>
      <c r="AE15" s="384"/>
      <c r="AF15" s="384"/>
      <c r="AG15" s="385"/>
      <c r="AH15" s="383">
        <v>1614</v>
      </c>
      <c r="AI15" s="384"/>
      <c r="AJ15" s="384"/>
      <c r="AK15" s="384"/>
      <c r="AL15" s="386"/>
      <c r="AM15" s="476"/>
      <c r="AN15" s="381"/>
      <c r="AO15" s="381"/>
      <c r="AP15" s="381"/>
      <c r="AQ15" s="381"/>
      <c r="AR15" s="381"/>
      <c r="AS15" s="381"/>
      <c r="AT15" s="382"/>
      <c r="AU15" s="464"/>
      <c r="AV15" s="465"/>
      <c r="AW15" s="465"/>
      <c r="AX15" s="465"/>
      <c r="AY15" s="399" t="s">
        <v>137</v>
      </c>
      <c r="AZ15" s="400"/>
      <c r="BA15" s="400"/>
      <c r="BB15" s="400"/>
      <c r="BC15" s="400"/>
      <c r="BD15" s="400"/>
      <c r="BE15" s="400"/>
      <c r="BF15" s="400"/>
      <c r="BG15" s="400"/>
      <c r="BH15" s="400"/>
      <c r="BI15" s="400"/>
      <c r="BJ15" s="400"/>
      <c r="BK15" s="400"/>
      <c r="BL15" s="400"/>
      <c r="BM15" s="401"/>
      <c r="BN15" s="402">
        <v>1729405</v>
      </c>
      <c r="BO15" s="403"/>
      <c r="BP15" s="403"/>
      <c r="BQ15" s="403"/>
      <c r="BR15" s="403"/>
      <c r="BS15" s="403"/>
      <c r="BT15" s="403"/>
      <c r="BU15" s="404"/>
      <c r="BV15" s="402">
        <v>1707576</v>
      </c>
      <c r="BW15" s="403"/>
      <c r="BX15" s="403"/>
      <c r="BY15" s="403"/>
      <c r="BZ15" s="403"/>
      <c r="CA15" s="403"/>
      <c r="CB15" s="403"/>
      <c r="CC15" s="404"/>
      <c r="CD15" s="517" t="s">
        <v>138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139</v>
      </c>
      <c r="M16" s="501"/>
      <c r="N16" s="501"/>
      <c r="O16" s="501"/>
      <c r="P16" s="501"/>
      <c r="Q16" s="502"/>
      <c r="R16" s="495" t="s">
        <v>140</v>
      </c>
      <c r="S16" s="496"/>
      <c r="T16" s="496"/>
      <c r="U16" s="496"/>
      <c r="V16" s="497"/>
      <c r="W16" s="513"/>
      <c r="X16" s="423"/>
      <c r="Y16" s="423"/>
      <c r="Z16" s="423"/>
      <c r="AA16" s="423"/>
      <c r="AB16" s="424"/>
      <c r="AC16" s="503">
        <v>16.7</v>
      </c>
      <c r="AD16" s="504"/>
      <c r="AE16" s="504"/>
      <c r="AF16" s="504"/>
      <c r="AG16" s="505"/>
      <c r="AH16" s="503">
        <v>17.7</v>
      </c>
      <c r="AI16" s="504"/>
      <c r="AJ16" s="504"/>
      <c r="AK16" s="504"/>
      <c r="AL16" s="506"/>
      <c r="AM16" s="476"/>
      <c r="AN16" s="381"/>
      <c r="AO16" s="381"/>
      <c r="AP16" s="381"/>
      <c r="AQ16" s="381"/>
      <c r="AR16" s="381"/>
      <c r="AS16" s="381"/>
      <c r="AT16" s="382"/>
      <c r="AU16" s="464"/>
      <c r="AV16" s="465"/>
      <c r="AW16" s="465"/>
      <c r="AX16" s="465"/>
      <c r="AY16" s="387" t="s">
        <v>141</v>
      </c>
      <c r="AZ16" s="388"/>
      <c r="BA16" s="388"/>
      <c r="BB16" s="388"/>
      <c r="BC16" s="388"/>
      <c r="BD16" s="388"/>
      <c r="BE16" s="388"/>
      <c r="BF16" s="388"/>
      <c r="BG16" s="388"/>
      <c r="BH16" s="388"/>
      <c r="BI16" s="388"/>
      <c r="BJ16" s="388"/>
      <c r="BK16" s="388"/>
      <c r="BL16" s="388"/>
      <c r="BM16" s="389"/>
      <c r="BN16" s="407">
        <v>5028229</v>
      </c>
      <c r="BO16" s="408"/>
      <c r="BP16" s="408"/>
      <c r="BQ16" s="408"/>
      <c r="BR16" s="408"/>
      <c r="BS16" s="408"/>
      <c r="BT16" s="408"/>
      <c r="BU16" s="409"/>
      <c r="BV16" s="407">
        <v>5087976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142</v>
      </c>
      <c r="N17" s="493"/>
      <c r="O17" s="493"/>
      <c r="P17" s="493"/>
      <c r="Q17" s="494"/>
      <c r="R17" s="495" t="s">
        <v>143</v>
      </c>
      <c r="S17" s="496"/>
      <c r="T17" s="496"/>
      <c r="U17" s="496"/>
      <c r="V17" s="497"/>
      <c r="W17" s="498" t="s">
        <v>144</v>
      </c>
      <c r="X17" s="420"/>
      <c r="Y17" s="420"/>
      <c r="Z17" s="420"/>
      <c r="AA17" s="420"/>
      <c r="AB17" s="421"/>
      <c r="AC17" s="383">
        <v>5932</v>
      </c>
      <c r="AD17" s="384"/>
      <c r="AE17" s="384"/>
      <c r="AF17" s="384"/>
      <c r="AG17" s="385"/>
      <c r="AH17" s="383">
        <v>6013</v>
      </c>
      <c r="AI17" s="384"/>
      <c r="AJ17" s="384"/>
      <c r="AK17" s="384"/>
      <c r="AL17" s="386"/>
      <c r="AM17" s="476"/>
      <c r="AN17" s="381"/>
      <c r="AO17" s="381"/>
      <c r="AP17" s="381"/>
      <c r="AQ17" s="381"/>
      <c r="AR17" s="381"/>
      <c r="AS17" s="381"/>
      <c r="AT17" s="382"/>
      <c r="AU17" s="464"/>
      <c r="AV17" s="465"/>
      <c r="AW17" s="465"/>
      <c r="AX17" s="465"/>
      <c r="AY17" s="387" t="s">
        <v>145</v>
      </c>
      <c r="AZ17" s="388"/>
      <c r="BA17" s="388"/>
      <c r="BB17" s="388"/>
      <c r="BC17" s="388"/>
      <c r="BD17" s="388"/>
      <c r="BE17" s="388"/>
      <c r="BF17" s="388"/>
      <c r="BG17" s="388"/>
      <c r="BH17" s="388"/>
      <c r="BI17" s="388"/>
      <c r="BJ17" s="388"/>
      <c r="BK17" s="388"/>
      <c r="BL17" s="388"/>
      <c r="BM17" s="389"/>
      <c r="BN17" s="407">
        <v>2177965</v>
      </c>
      <c r="BO17" s="408"/>
      <c r="BP17" s="408"/>
      <c r="BQ17" s="408"/>
      <c r="BR17" s="408"/>
      <c r="BS17" s="408"/>
      <c r="BT17" s="408"/>
      <c r="BU17" s="409"/>
      <c r="BV17" s="407">
        <v>2138574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146</v>
      </c>
      <c r="C18" s="470"/>
      <c r="D18" s="470"/>
      <c r="E18" s="471"/>
      <c r="F18" s="471"/>
      <c r="G18" s="471"/>
      <c r="H18" s="471"/>
      <c r="I18" s="471"/>
      <c r="J18" s="471"/>
      <c r="K18" s="471"/>
      <c r="L18" s="472">
        <v>140.59</v>
      </c>
      <c r="M18" s="472"/>
      <c r="N18" s="472"/>
      <c r="O18" s="472"/>
      <c r="P18" s="472"/>
      <c r="Q18" s="472"/>
      <c r="R18" s="473"/>
      <c r="S18" s="473"/>
      <c r="T18" s="473"/>
      <c r="U18" s="473"/>
      <c r="V18" s="474"/>
      <c r="W18" s="488"/>
      <c r="X18" s="489"/>
      <c r="Y18" s="489"/>
      <c r="Z18" s="489"/>
      <c r="AA18" s="489"/>
      <c r="AB18" s="499"/>
      <c r="AC18" s="371">
        <v>66.599999999999994</v>
      </c>
      <c r="AD18" s="372"/>
      <c r="AE18" s="372"/>
      <c r="AF18" s="372"/>
      <c r="AG18" s="475"/>
      <c r="AH18" s="371">
        <v>66</v>
      </c>
      <c r="AI18" s="372"/>
      <c r="AJ18" s="372"/>
      <c r="AK18" s="372"/>
      <c r="AL18" s="373"/>
      <c r="AM18" s="476"/>
      <c r="AN18" s="381"/>
      <c r="AO18" s="381"/>
      <c r="AP18" s="381"/>
      <c r="AQ18" s="381"/>
      <c r="AR18" s="381"/>
      <c r="AS18" s="381"/>
      <c r="AT18" s="382"/>
      <c r="AU18" s="464"/>
      <c r="AV18" s="465"/>
      <c r="AW18" s="465"/>
      <c r="AX18" s="465"/>
      <c r="AY18" s="387" t="s">
        <v>147</v>
      </c>
      <c r="AZ18" s="388"/>
      <c r="BA18" s="388"/>
      <c r="BB18" s="388"/>
      <c r="BC18" s="388"/>
      <c r="BD18" s="388"/>
      <c r="BE18" s="388"/>
      <c r="BF18" s="388"/>
      <c r="BG18" s="388"/>
      <c r="BH18" s="388"/>
      <c r="BI18" s="388"/>
      <c r="BJ18" s="388"/>
      <c r="BK18" s="388"/>
      <c r="BL18" s="388"/>
      <c r="BM18" s="389"/>
      <c r="BN18" s="407">
        <v>5613243</v>
      </c>
      <c r="BO18" s="408"/>
      <c r="BP18" s="408"/>
      <c r="BQ18" s="408"/>
      <c r="BR18" s="408"/>
      <c r="BS18" s="408"/>
      <c r="BT18" s="408"/>
      <c r="BU18" s="409"/>
      <c r="BV18" s="407">
        <v>5604455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148</v>
      </c>
      <c r="C19" s="470"/>
      <c r="D19" s="470"/>
      <c r="E19" s="471"/>
      <c r="F19" s="471"/>
      <c r="G19" s="471"/>
      <c r="H19" s="471"/>
      <c r="I19" s="471"/>
      <c r="J19" s="471"/>
      <c r="K19" s="471"/>
      <c r="L19" s="477">
        <v>139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149</v>
      </c>
      <c r="AZ19" s="388"/>
      <c r="BA19" s="388"/>
      <c r="BB19" s="388"/>
      <c r="BC19" s="388"/>
      <c r="BD19" s="388"/>
      <c r="BE19" s="388"/>
      <c r="BF19" s="388"/>
      <c r="BG19" s="388"/>
      <c r="BH19" s="388"/>
      <c r="BI19" s="388"/>
      <c r="BJ19" s="388"/>
      <c r="BK19" s="388"/>
      <c r="BL19" s="388"/>
      <c r="BM19" s="389"/>
      <c r="BN19" s="407">
        <v>6733258</v>
      </c>
      <c r="BO19" s="408"/>
      <c r="BP19" s="408"/>
      <c r="BQ19" s="408"/>
      <c r="BR19" s="408"/>
      <c r="BS19" s="408"/>
      <c r="BT19" s="408"/>
      <c r="BU19" s="409"/>
      <c r="BV19" s="407">
        <v>6872356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150</v>
      </c>
      <c r="C20" s="470"/>
      <c r="D20" s="470"/>
      <c r="E20" s="471"/>
      <c r="F20" s="471"/>
      <c r="G20" s="471"/>
      <c r="H20" s="471"/>
      <c r="I20" s="471"/>
      <c r="J20" s="471"/>
      <c r="K20" s="471"/>
      <c r="L20" s="477">
        <v>8769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152</v>
      </c>
      <c r="C22" s="437"/>
      <c r="D22" s="438"/>
      <c r="E22" s="445" t="s">
        <v>1</v>
      </c>
      <c r="F22" s="420"/>
      <c r="G22" s="420"/>
      <c r="H22" s="420"/>
      <c r="I22" s="420"/>
      <c r="J22" s="420"/>
      <c r="K22" s="421"/>
      <c r="L22" s="445" t="s">
        <v>153</v>
      </c>
      <c r="M22" s="420"/>
      <c r="N22" s="420"/>
      <c r="O22" s="420"/>
      <c r="P22" s="421"/>
      <c r="Q22" s="430" t="s">
        <v>154</v>
      </c>
      <c r="R22" s="431"/>
      <c r="S22" s="431"/>
      <c r="T22" s="431"/>
      <c r="U22" s="431"/>
      <c r="V22" s="446"/>
      <c r="W22" s="448" t="s">
        <v>155</v>
      </c>
      <c r="X22" s="437"/>
      <c r="Y22" s="438"/>
      <c r="Z22" s="445" t="s">
        <v>1</v>
      </c>
      <c r="AA22" s="420"/>
      <c r="AB22" s="420"/>
      <c r="AC22" s="420"/>
      <c r="AD22" s="420"/>
      <c r="AE22" s="420"/>
      <c r="AF22" s="420"/>
      <c r="AG22" s="421"/>
      <c r="AH22" s="419" t="s">
        <v>156</v>
      </c>
      <c r="AI22" s="420"/>
      <c r="AJ22" s="420"/>
      <c r="AK22" s="420"/>
      <c r="AL22" s="421"/>
      <c r="AM22" s="419" t="s">
        <v>157</v>
      </c>
      <c r="AN22" s="425"/>
      <c r="AO22" s="425"/>
      <c r="AP22" s="425"/>
      <c r="AQ22" s="425"/>
      <c r="AR22" s="426"/>
      <c r="AS22" s="430" t="s">
        <v>154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158</v>
      </c>
      <c r="AZ23" s="400"/>
      <c r="BA23" s="400"/>
      <c r="BB23" s="400"/>
      <c r="BC23" s="400"/>
      <c r="BD23" s="400"/>
      <c r="BE23" s="400"/>
      <c r="BF23" s="400"/>
      <c r="BG23" s="400"/>
      <c r="BH23" s="400"/>
      <c r="BI23" s="400"/>
      <c r="BJ23" s="400"/>
      <c r="BK23" s="400"/>
      <c r="BL23" s="400"/>
      <c r="BM23" s="401"/>
      <c r="BN23" s="407">
        <v>6593919</v>
      </c>
      <c r="BO23" s="408"/>
      <c r="BP23" s="408"/>
      <c r="BQ23" s="408"/>
      <c r="BR23" s="408"/>
      <c r="BS23" s="408"/>
      <c r="BT23" s="408"/>
      <c r="BU23" s="409"/>
      <c r="BV23" s="407">
        <v>6853908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159</v>
      </c>
      <c r="F24" s="381"/>
      <c r="G24" s="381"/>
      <c r="H24" s="381"/>
      <c r="I24" s="381"/>
      <c r="J24" s="381"/>
      <c r="K24" s="382"/>
      <c r="L24" s="383">
        <v>1</v>
      </c>
      <c r="M24" s="384"/>
      <c r="N24" s="384"/>
      <c r="O24" s="384"/>
      <c r="P24" s="385"/>
      <c r="Q24" s="383">
        <v>7950</v>
      </c>
      <c r="R24" s="384"/>
      <c r="S24" s="384"/>
      <c r="T24" s="384"/>
      <c r="U24" s="384"/>
      <c r="V24" s="385"/>
      <c r="W24" s="449"/>
      <c r="X24" s="440"/>
      <c r="Y24" s="441"/>
      <c r="Z24" s="380" t="s">
        <v>160</v>
      </c>
      <c r="AA24" s="381"/>
      <c r="AB24" s="381"/>
      <c r="AC24" s="381"/>
      <c r="AD24" s="381"/>
      <c r="AE24" s="381"/>
      <c r="AF24" s="381"/>
      <c r="AG24" s="382"/>
      <c r="AH24" s="383">
        <v>170</v>
      </c>
      <c r="AI24" s="384"/>
      <c r="AJ24" s="384"/>
      <c r="AK24" s="384"/>
      <c r="AL24" s="385"/>
      <c r="AM24" s="383">
        <v>531590</v>
      </c>
      <c r="AN24" s="384"/>
      <c r="AO24" s="384"/>
      <c r="AP24" s="384"/>
      <c r="AQ24" s="384"/>
      <c r="AR24" s="385"/>
      <c r="AS24" s="383">
        <v>3127</v>
      </c>
      <c r="AT24" s="384"/>
      <c r="AU24" s="384"/>
      <c r="AV24" s="384"/>
      <c r="AW24" s="384"/>
      <c r="AX24" s="386"/>
      <c r="AY24" s="374" t="s">
        <v>161</v>
      </c>
      <c r="AZ24" s="375"/>
      <c r="BA24" s="375"/>
      <c r="BB24" s="375"/>
      <c r="BC24" s="375"/>
      <c r="BD24" s="375"/>
      <c r="BE24" s="375"/>
      <c r="BF24" s="375"/>
      <c r="BG24" s="375"/>
      <c r="BH24" s="375"/>
      <c r="BI24" s="375"/>
      <c r="BJ24" s="375"/>
      <c r="BK24" s="375"/>
      <c r="BL24" s="375"/>
      <c r="BM24" s="376"/>
      <c r="BN24" s="407">
        <v>6190590</v>
      </c>
      <c r="BO24" s="408"/>
      <c r="BP24" s="408"/>
      <c r="BQ24" s="408"/>
      <c r="BR24" s="408"/>
      <c r="BS24" s="408"/>
      <c r="BT24" s="408"/>
      <c r="BU24" s="409"/>
      <c r="BV24" s="407">
        <v>6349361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162</v>
      </c>
      <c r="F25" s="381"/>
      <c r="G25" s="381"/>
      <c r="H25" s="381"/>
      <c r="I25" s="381"/>
      <c r="J25" s="381"/>
      <c r="K25" s="382"/>
      <c r="L25" s="383">
        <v>1</v>
      </c>
      <c r="M25" s="384"/>
      <c r="N25" s="384"/>
      <c r="O25" s="384"/>
      <c r="P25" s="385"/>
      <c r="Q25" s="383">
        <v>6550</v>
      </c>
      <c r="R25" s="384"/>
      <c r="S25" s="384"/>
      <c r="T25" s="384"/>
      <c r="U25" s="384"/>
      <c r="V25" s="385"/>
      <c r="W25" s="449"/>
      <c r="X25" s="440"/>
      <c r="Y25" s="441"/>
      <c r="Z25" s="380" t="s">
        <v>163</v>
      </c>
      <c r="AA25" s="381"/>
      <c r="AB25" s="381"/>
      <c r="AC25" s="381"/>
      <c r="AD25" s="381"/>
      <c r="AE25" s="381"/>
      <c r="AF25" s="381"/>
      <c r="AG25" s="382"/>
      <c r="AH25" s="383" t="s">
        <v>121</v>
      </c>
      <c r="AI25" s="384"/>
      <c r="AJ25" s="384"/>
      <c r="AK25" s="384"/>
      <c r="AL25" s="385"/>
      <c r="AM25" s="383" t="s">
        <v>121</v>
      </c>
      <c r="AN25" s="384"/>
      <c r="AO25" s="384"/>
      <c r="AP25" s="384"/>
      <c r="AQ25" s="384"/>
      <c r="AR25" s="385"/>
      <c r="AS25" s="383" t="s">
        <v>121</v>
      </c>
      <c r="AT25" s="384"/>
      <c r="AU25" s="384"/>
      <c r="AV25" s="384"/>
      <c r="AW25" s="384"/>
      <c r="AX25" s="386"/>
      <c r="AY25" s="399" t="s">
        <v>164</v>
      </c>
      <c r="AZ25" s="400"/>
      <c r="BA25" s="400"/>
      <c r="BB25" s="400"/>
      <c r="BC25" s="400"/>
      <c r="BD25" s="400"/>
      <c r="BE25" s="400"/>
      <c r="BF25" s="400"/>
      <c r="BG25" s="400"/>
      <c r="BH25" s="400"/>
      <c r="BI25" s="400"/>
      <c r="BJ25" s="400"/>
      <c r="BK25" s="400"/>
      <c r="BL25" s="400"/>
      <c r="BM25" s="401"/>
      <c r="BN25" s="402">
        <v>224850</v>
      </c>
      <c r="BO25" s="403"/>
      <c r="BP25" s="403"/>
      <c r="BQ25" s="403"/>
      <c r="BR25" s="403"/>
      <c r="BS25" s="403"/>
      <c r="BT25" s="403"/>
      <c r="BU25" s="404"/>
      <c r="BV25" s="402">
        <v>292951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165</v>
      </c>
      <c r="F26" s="381"/>
      <c r="G26" s="381"/>
      <c r="H26" s="381"/>
      <c r="I26" s="381"/>
      <c r="J26" s="381"/>
      <c r="K26" s="382"/>
      <c r="L26" s="383">
        <v>1</v>
      </c>
      <c r="M26" s="384"/>
      <c r="N26" s="384"/>
      <c r="O26" s="384"/>
      <c r="P26" s="385"/>
      <c r="Q26" s="383">
        <v>5900</v>
      </c>
      <c r="R26" s="384"/>
      <c r="S26" s="384"/>
      <c r="T26" s="384"/>
      <c r="U26" s="384"/>
      <c r="V26" s="385"/>
      <c r="W26" s="449"/>
      <c r="X26" s="440"/>
      <c r="Y26" s="441"/>
      <c r="Z26" s="380" t="s">
        <v>166</v>
      </c>
      <c r="AA26" s="462"/>
      <c r="AB26" s="462"/>
      <c r="AC26" s="462"/>
      <c r="AD26" s="462"/>
      <c r="AE26" s="462"/>
      <c r="AF26" s="462"/>
      <c r="AG26" s="463"/>
      <c r="AH26" s="383">
        <v>7</v>
      </c>
      <c r="AI26" s="384"/>
      <c r="AJ26" s="384"/>
      <c r="AK26" s="384"/>
      <c r="AL26" s="385"/>
      <c r="AM26" s="383">
        <v>17416</v>
      </c>
      <c r="AN26" s="384"/>
      <c r="AO26" s="384"/>
      <c r="AP26" s="384"/>
      <c r="AQ26" s="384"/>
      <c r="AR26" s="385"/>
      <c r="AS26" s="383">
        <v>2488</v>
      </c>
      <c r="AT26" s="384"/>
      <c r="AU26" s="384"/>
      <c r="AV26" s="384"/>
      <c r="AW26" s="384"/>
      <c r="AX26" s="386"/>
      <c r="AY26" s="416" t="s">
        <v>167</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169</v>
      </c>
      <c r="F27" s="381"/>
      <c r="G27" s="381"/>
      <c r="H27" s="381"/>
      <c r="I27" s="381"/>
      <c r="J27" s="381"/>
      <c r="K27" s="382"/>
      <c r="L27" s="383">
        <v>1</v>
      </c>
      <c r="M27" s="384"/>
      <c r="N27" s="384"/>
      <c r="O27" s="384"/>
      <c r="P27" s="385"/>
      <c r="Q27" s="383">
        <v>2900</v>
      </c>
      <c r="R27" s="384"/>
      <c r="S27" s="384"/>
      <c r="T27" s="384"/>
      <c r="U27" s="384"/>
      <c r="V27" s="385"/>
      <c r="W27" s="449"/>
      <c r="X27" s="440"/>
      <c r="Y27" s="441"/>
      <c r="Z27" s="380" t="s">
        <v>170</v>
      </c>
      <c r="AA27" s="381"/>
      <c r="AB27" s="381"/>
      <c r="AC27" s="381"/>
      <c r="AD27" s="381"/>
      <c r="AE27" s="381"/>
      <c r="AF27" s="381"/>
      <c r="AG27" s="382"/>
      <c r="AH27" s="383" t="s">
        <v>121</v>
      </c>
      <c r="AI27" s="384"/>
      <c r="AJ27" s="384"/>
      <c r="AK27" s="384"/>
      <c r="AL27" s="385"/>
      <c r="AM27" s="383" t="s">
        <v>168</v>
      </c>
      <c r="AN27" s="384"/>
      <c r="AO27" s="384"/>
      <c r="AP27" s="384"/>
      <c r="AQ27" s="384"/>
      <c r="AR27" s="385"/>
      <c r="AS27" s="383" t="s">
        <v>168</v>
      </c>
      <c r="AT27" s="384"/>
      <c r="AU27" s="384"/>
      <c r="AV27" s="384"/>
      <c r="AW27" s="384"/>
      <c r="AX27" s="386"/>
      <c r="AY27" s="413" t="s">
        <v>171</v>
      </c>
      <c r="AZ27" s="414"/>
      <c r="BA27" s="414"/>
      <c r="BB27" s="414"/>
      <c r="BC27" s="414"/>
      <c r="BD27" s="414"/>
      <c r="BE27" s="414"/>
      <c r="BF27" s="414"/>
      <c r="BG27" s="414"/>
      <c r="BH27" s="414"/>
      <c r="BI27" s="414"/>
      <c r="BJ27" s="414"/>
      <c r="BK27" s="414"/>
      <c r="BL27" s="414"/>
      <c r="BM27" s="415"/>
      <c r="BN27" s="410" t="s">
        <v>168</v>
      </c>
      <c r="BO27" s="411"/>
      <c r="BP27" s="411"/>
      <c r="BQ27" s="411"/>
      <c r="BR27" s="411"/>
      <c r="BS27" s="411"/>
      <c r="BT27" s="411"/>
      <c r="BU27" s="412"/>
      <c r="BV27" s="410" t="s">
        <v>121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172</v>
      </c>
      <c r="F28" s="381"/>
      <c r="G28" s="381"/>
      <c r="H28" s="381"/>
      <c r="I28" s="381"/>
      <c r="J28" s="381"/>
      <c r="K28" s="382"/>
      <c r="L28" s="383">
        <v>1</v>
      </c>
      <c r="M28" s="384"/>
      <c r="N28" s="384"/>
      <c r="O28" s="384"/>
      <c r="P28" s="385"/>
      <c r="Q28" s="383">
        <v>2350</v>
      </c>
      <c r="R28" s="384"/>
      <c r="S28" s="384"/>
      <c r="T28" s="384"/>
      <c r="U28" s="384"/>
      <c r="V28" s="385"/>
      <c r="W28" s="449"/>
      <c r="X28" s="440"/>
      <c r="Y28" s="441"/>
      <c r="Z28" s="380" t="s">
        <v>173</v>
      </c>
      <c r="AA28" s="381"/>
      <c r="AB28" s="381"/>
      <c r="AC28" s="381"/>
      <c r="AD28" s="381"/>
      <c r="AE28" s="381"/>
      <c r="AF28" s="381"/>
      <c r="AG28" s="382"/>
      <c r="AH28" s="383" t="s">
        <v>121</v>
      </c>
      <c r="AI28" s="384"/>
      <c r="AJ28" s="384"/>
      <c r="AK28" s="384"/>
      <c r="AL28" s="385"/>
      <c r="AM28" s="383" t="s">
        <v>121</v>
      </c>
      <c r="AN28" s="384"/>
      <c r="AO28" s="384"/>
      <c r="AP28" s="384"/>
      <c r="AQ28" s="384"/>
      <c r="AR28" s="385"/>
      <c r="AS28" s="383" t="s">
        <v>121</v>
      </c>
      <c r="AT28" s="384"/>
      <c r="AU28" s="384"/>
      <c r="AV28" s="384"/>
      <c r="AW28" s="384"/>
      <c r="AX28" s="386"/>
      <c r="AY28" s="390" t="s">
        <v>174</v>
      </c>
      <c r="AZ28" s="391"/>
      <c r="BA28" s="391"/>
      <c r="BB28" s="392"/>
      <c r="BC28" s="399" t="s">
        <v>42</v>
      </c>
      <c r="BD28" s="400"/>
      <c r="BE28" s="400"/>
      <c r="BF28" s="400"/>
      <c r="BG28" s="400"/>
      <c r="BH28" s="400"/>
      <c r="BI28" s="400"/>
      <c r="BJ28" s="400"/>
      <c r="BK28" s="400"/>
      <c r="BL28" s="400"/>
      <c r="BM28" s="401"/>
      <c r="BN28" s="402">
        <v>521093</v>
      </c>
      <c r="BO28" s="403"/>
      <c r="BP28" s="403"/>
      <c r="BQ28" s="403"/>
      <c r="BR28" s="403"/>
      <c r="BS28" s="403"/>
      <c r="BT28" s="403"/>
      <c r="BU28" s="404"/>
      <c r="BV28" s="402">
        <v>521071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175</v>
      </c>
      <c r="F29" s="381"/>
      <c r="G29" s="381"/>
      <c r="H29" s="381"/>
      <c r="I29" s="381"/>
      <c r="J29" s="381"/>
      <c r="K29" s="382"/>
      <c r="L29" s="383">
        <v>16</v>
      </c>
      <c r="M29" s="384"/>
      <c r="N29" s="384"/>
      <c r="O29" s="384"/>
      <c r="P29" s="385"/>
      <c r="Q29" s="383">
        <v>2000</v>
      </c>
      <c r="R29" s="384"/>
      <c r="S29" s="384"/>
      <c r="T29" s="384"/>
      <c r="U29" s="384"/>
      <c r="V29" s="385"/>
      <c r="W29" s="450"/>
      <c r="X29" s="451"/>
      <c r="Y29" s="452"/>
      <c r="Z29" s="380" t="s">
        <v>176</v>
      </c>
      <c r="AA29" s="381"/>
      <c r="AB29" s="381"/>
      <c r="AC29" s="381"/>
      <c r="AD29" s="381"/>
      <c r="AE29" s="381"/>
      <c r="AF29" s="381"/>
      <c r="AG29" s="382"/>
      <c r="AH29" s="383">
        <v>170</v>
      </c>
      <c r="AI29" s="384"/>
      <c r="AJ29" s="384"/>
      <c r="AK29" s="384"/>
      <c r="AL29" s="385"/>
      <c r="AM29" s="383">
        <v>531590</v>
      </c>
      <c r="AN29" s="384"/>
      <c r="AO29" s="384"/>
      <c r="AP29" s="384"/>
      <c r="AQ29" s="384"/>
      <c r="AR29" s="385"/>
      <c r="AS29" s="383">
        <v>3127</v>
      </c>
      <c r="AT29" s="384"/>
      <c r="AU29" s="384"/>
      <c r="AV29" s="384"/>
      <c r="AW29" s="384"/>
      <c r="AX29" s="386"/>
      <c r="AY29" s="393"/>
      <c r="AZ29" s="394"/>
      <c r="BA29" s="394"/>
      <c r="BB29" s="395"/>
      <c r="BC29" s="387" t="s">
        <v>177</v>
      </c>
      <c r="BD29" s="388"/>
      <c r="BE29" s="388"/>
      <c r="BF29" s="388"/>
      <c r="BG29" s="388"/>
      <c r="BH29" s="388"/>
      <c r="BI29" s="388"/>
      <c r="BJ29" s="388"/>
      <c r="BK29" s="388"/>
      <c r="BL29" s="388"/>
      <c r="BM29" s="389"/>
      <c r="BN29" s="407">
        <v>92224</v>
      </c>
      <c r="BO29" s="408"/>
      <c r="BP29" s="408"/>
      <c r="BQ29" s="408"/>
      <c r="BR29" s="408"/>
      <c r="BS29" s="408"/>
      <c r="BT29" s="408"/>
      <c r="BU29" s="409"/>
      <c r="BV29" s="407">
        <v>115217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178</v>
      </c>
      <c r="X30" s="460"/>
      <c r="Y30" s="460"/>
      <c r="Z30" s="460"/>
      <c r="AA30" s="460"/>
      <c r="AB30" s="460"/>
      <c r="AC30" s="460"/>
      <c r="AD30" s="460"/>
      <c r="AE30" s="460"/>
      <c r="AF30" s="460"/>
      <c r="AG30" s="461"/>
      <c r="AH30" s="371">
        <v>98.4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428790</v>
      </c>
      <c r="BO30" s="411"/>
      <c r="BP30" s="411"/>
      <c r="BQ30" s="411"/>
      <c r="BR30" s="411"/>
      <c r="BS30" s="411"/>
      <c r="BT30" s="411"/>
      <c r="BU30" s="412"/>
      <c r="BV30" s="410">
        <v>384978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185</v>
      </c>
      <c r="D33" s="370"/>
      <c r="E33" s="369" t="s">
        <v>186</v>
      </c>
      <c r="F33" s="369"/>
      <c r="G33" s="369"/>
      <c r="H33" s="369"/>
      <c r="I33" s="369"/>
      <c r="J33" s="369"/>
      <c r="K33" s="369"/>
      <c r="L33" s="369"/>
      <c r="M33" s="369"/>
      <c r="N33" s="369"/>
      <c r="O33" s="369"/>
      <c r="P33" s="369"/>
      <c r="Q33" s="369"/>
      <c r="R33" s="369"/>
      <c r="S33" s="369"/>
      <c r="T33" s="195"/>
      <c r="U33" s="370" t="s">
        <v>185</v>
      </c>
      <c r="V33" s="370"/>
      <c r="W33" s="369" t="s">
        <v>187</v>
      </c>
      <c r="X33" s="369"/>
      <c r="Y33" s="369"/>
      <c r="Z33" s="369"/>
      <c r="AA33" s="369"/>
      <c r="AB33" s="369"/>
      <c r="AC33" s="369"/>
      <c r="AD33" s="369"/>
      <c r="AE33" s="369"/>
      <c r="AF33" s="369"/>
      <c r="AG33" s="369"/>
      <c r="AH33" s="369"/>
      <c r="AI33" s="369"/>
      <c r="AJ33" s="369"/>
      <c r="AK33" s="369"/>
      <c r="AL33" s="195"/>
      <c r="AM33" s="370" t="s">
        <v>188</v>
      </c>
      <c r="AN33" s="370"/>
      <c r="AO33" s="369" t="s">
        <v>187</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192</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余市町国民健康保険特別会計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余市町水道事業会計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余市町公共下水道特別会計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北後志衛生施設組合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11</v>
      </c>
      <c r="CP34" s="366"/>
      <c r="CQ34" s="365" t="str">
        <f>IF('各会計、関係団体の財政状況及び健全化判断比率'!BS7="","",'各会計、関係団体の財政状況及び健全化判断比率'!BS7)</f>
        <v>余市振興公社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余市町介護保険特別会計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北しりべし廃棄物処理広域連合</v>
      </c>
      <c r="BZ35" s="365"/>
      <c r="CA35" s="365"/>
      <c r="CB35" s="365"/>
      <c r="CC35" s="365"/>
      <c r="CD35" s="365"/>
      <c r="CE35" s="365"/>
      <c r="CF35" s="365"/>
      <c r="CG35" s="365"/>
      <c r="CH35" s="365"/>
      <c r="CI35" s="365"/>
      <c r="CJ35" s="365"/>
      <c r="CK35" s="365"/>
      <c r="CL35" s="365"/>
      <c r="CM35" s="365"/>
      <c r="CN35" s="193"/>
      <c r="CO35" s="366">
        <f t="shared" ref="CO35:CO43" si="3">IF(CQ35="","",CO34+1)</f>
        <v>12</v>
      </c>
      <c r="CP35" s="366"/>
      <c r="CQ35" s="365" t="str">
        <f>IF('各会計、関係団体の財政状況及び健全化判断比率'!BS8="","",'各会計、関係団体の財政状況及び健全化判断比率'!BS8)</f>
        <v>北後志第一清掃公社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余市町後期高齢者医療特別会計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北後志消防組合</v>
      </c>
      <c r="BZ36" s="365"/>
      <c r="CA36" s="365"/>
      <c r="CB36" s="365"/>
      <c r="CC36" s="365"/>
      <c r="CD36" s="365"/>
      <c r="CE36" s="365"/>
      <c r="CF36" s="365"/>
      <c r="CG36" s="365"/>
      <c r="CH36" s="365"/>
      <c r="CI36" s="365"/>
      <c r="CJ36" s="365"/>
      <c r="CK36" s="365"/>
      <c r="CL36" s="365"/>
      <c r="CM36" s="365"/>
      <c r="CN36" s="193"/>
      <c r="CO36" s="366">
        <f t="shared" si="3"/>
        <v>13</v>
      </c>
      <c r="CP36" s="366"/>
      <c r="CQ36" s="365" t="str">
        <f>IF('各会計、関係団体の財政状況及び健全化判断比率'!BS9="","",'各会計、関係団体の財政状況及び健全化判断比率'!BS9)</f>
        <v>まほろば宅地管理公社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後志教育研修センター</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JFkQKRcmuF2JXadmZoG3eZRnUzyGhhvYcNT+zYf4rXb7g+HbaIdH97KnHoQKVlIUMXQ7FHHeD8t8uJ2q+H92g==" saltValue="gH35ESfQ4SNGUmrsF8Jf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558</v>
      </c>
      <c r="D34" s="1186"/>
      <c r="E34" s="1187"/>
      <c r="F34" s="32">
        <v>0.65</v>
      </c>
      <c r="G34" s="33" t="s">
        <v>559</v>
      </c>
      <c r="H34" s="33" t="s">
        <v>560</v>
      </c>
      <c r="I34" s="33" t="s">
        <v>561</v>
      </c>
      <c r="J34" s="34" t="s">
        <v>562</v>
      </c>
      <c r="K34" s="22"/>
      <c r="L34" s="22"/>
      <c r="M34" s="22"/>
      <c r="N34" s="22"/>
      <c r="O34" s="22"/>
      <c r="P34" s="22"/>
    </row>
    <row r="35" spans="1:16" ht="39" customHeight="1" x14ac:dyDescent="0.15">
      <c r="A35" s="22"/>
      <c r="B35" s="35"/>
      <c r="C35" s="1180" t="s">
        <v>563</v>
      </c>
      <c r="D35" s="1181"/>
      <c r="E35" s="1182"/>
      <c r="F35" s="36">
        <v>5.57</v>
      </c>
      <c r="G35" s="37">
        <v>5.34</v>
      </c>
      <c r="H35" s="37">
        <v>4.4000000000000004</v>
      </c>
      <c r="I35" s="37">
        <v>5.04</v>
      </c>
      <c r="J35" s="38">
        <v>4.62</v>
      </c>
      <c r="K35" s="22"/>
      <c r="L35" s="22"/>
      <c r="M35" s="22"/>
      <c r="N35" s="22"/>
      <c r="O35" s="22"/>
      <c r="P35" s="22"/>
    </row>
    <row r="36" spans="1:16" ht="39" customHeight="1" x14ac:dyDescent="0.15">
      <c r="A36" s="22"/>
      <c r="B36" s="35"/>
      <c r="C36" s="1180" t="s">
        <v>564</v>
      </c>
      <c r="D36" s="1181"/>
      <c r="E36" s="1182"/>
      <c r="F36" s="36">
        <v>5.23</v>
      </c>
      <c r="G36" s="37">
        <v>5.1100000000000003</v>
      </c>
      <c r="H36" s="37">
        <v>5.12</v>
      </c>
      <c r="I36" s="37">
        <v>5.22</v>
      </c>
      <c r="J36" s="38">
        <v>2.63</v>
      </c>
      <c r="K36" s="22"/>
      <c r="L36" s="22"/>
      <c r="M36" s="22"/>
      <c r="N36" s="22"/>
      <c r="O36" s="22"/>
      <c r="P36" s="22"/>
    </row>
    <row r="37" spans="1:16" ht="39" customHeight="1" x14ac:dyDescent="0.15">
      <c r="A37" s="22"/>
      <c r="B37" s="35"/>
      <c r="C37" s="1180" t="s">
        <v>565</v>
      </c>
      <c r="D37" s="1181"/>
      <c r="E37" s="1182"/>
      <c r="F37" s="36">
        <v>0.5</v>
      </c>
      <c r="G37" s="37">
        <v>1.21</v>
      </c>
      <c r="H37" s="37">
        <v>2.09</v>
      </c>
      <c r="I37" s="37">
        <v>1.81</v>
      </c>
      <c r="J37" s="38">
        <v>0.95</v>
      </c>
      <c r="K37" s="22"/>
      <c r="L37" s="22"/>
      <c r="M37" s="22"/>
      <c r="N37" s="22"/>
      <c r="O37" s="22"/>
      <c r="P37" s="22"/>
    </row>
    <row r="38" spans="1:16" ht="39" customHeight="1" x14ac:dyDescent="0.15">
      <c r="A38" s="22"/>
      <c r="B38" s="35"/>
      <c r="C38" s="1180" t="s">
        <v>566</v>
      </c>
      <c r="D38" s="1181"/>
      <c r="E38" s="1182"/>
      <c r="F38" s="36">
        <v>1.5</v>
      </c>
      <c r="G38" s="37">
        <v>2.06</v>
      </c>
      <c r="H38" s="37">
        <v>2.35</v>
      </c>
      <c r="I38" s="37">
        <v>0.64</v>
      </c>
      <c r="J38" s="38">
        <v>0.39</v>
      </c>
      <c r="K38" s="22"/>
      <c r="L38" s="22"/>
      <c r="M38" s="22"/>
      <c r="N38" s="22"/>
      <c r="O38" s="22"/>
      <c r="P38" s="22"/>
    </row>
    <row r="39" spans="1:16" ht="39" customHeight="1" x14ac:dyDescent="0.15">
      <c r="A39" s="22"/>
      <c r="B39" s="35"/>
      <c r="C39" s="1180" t="s">
        <v>567</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568</v>
      </c>
      <c r="D42" s="1181"/>
      <c r="E42" s="1182"/>
      <c r="F42" s="36" t="s">
        <v>508</v>
      </c>
      <c r="G42" s="37" t="s">
        <v>508</v>
      </c>
      <c r="H42" s="37" t="s">
        <v>508</v>
      </c>
      <c r="I42" s="37" t="s">
        <v>508</v>
      </c>
      <c r="J42" s="38" t="s">
        <v>508</v>
      </c>
      <c r="K42" s="22"/>
      <c r="L42" s="22"/>
      <c r="M42" s="22"/>
      <c r="N42" s="22"/>
      <c r="O42" s="22"/>
      <c r="P42" s="22"/>
    </row>
    <row r="43" spans="1:16" ht="39" customHeight="1" thickBot="1" x14ac:dyDescent="0.2">
      <c r="A43" s="22"/>
      <c r="B43" s="40"/>
      <c r="C43" s="1183" t="s">
        <v>569</v>
      </c>
      <c r="D43" s="1184"/>
      <c r="E43" s="118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1dWGdGlOq0P9khjroL7xEefZ7S5eCgXfrlCozX6n3zHzrnNww5FLWZsdDM6g3ZwcxvcfUxng0twm1GcxPOGkQ==" saltValue="2jdVUq11VKpy/ID8HjV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969</v>
      </c>
      <c r="L45" s="60">
        <v>961</v>
      </c>
      <c r="M45" s="60">
        <v>879</v>
      </c>
      <c r="N45" s="60">
        <v>865</v>
      </c>
      <c r="O45" s="61">
        <v>791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98"/>
      <c r="C48" s="1199"/>
      <c r="D48" s="62"/>
      <c r="E48" s="1190" t="s">
        <v>15</v>
      </c>
      <c r="F48" s="1190"/>
      <c r="G48" s="1190"/>
      <c r="H48" s="1190"/>
      <c r="I48" s="1190"/>
      <c r="J48" s="1191"/>
      <c r="K48" s="63">
        <v>516</v>
      </c>
      <c r="L48" s="64">
        <v>534</v>
      </c>
      <c r="M48" s="64">
        <v>529</v>
      </c>
      <c r="N48" s="64">
        <v>536</v>
      </c>
      <c r="O48" s="65">
        <v>559</v>
      </c>
      <c r="P48" s="48"/>
      <c r="Q48" s="48"/>
      <c r="R48" s="48"/>
      <c r="S48" s="48"/>
      <c r="T48" s="48"/>
      <c r="U48" s="48"/>
    </row>
    <row r="49" spans="1:21" ht="30.75" customHeight="1" x14ac:dyDescent="0.15">
      <c r="A49" s="48"/>
      <c r="B49" s="1198"/>
      <c r="C49" s="1199"/>
      <c r="D49" s="62"/>
      <c r="E49" s="1190" t="s">
        <v>16</v>
      </c>
      <c r="F49" s="1190"/>
      <c r="G49" s="1190"/>
      <c r="H49" s="1190"/>
      <c r="I49" s="1190"/>
      <c r="J49" s="1191"/>
      <c r="K49" s="63">
        <v>83</v>
      </c>
      <c r="L49" s="64">
        <v>79</v>
      </c>
      <c r="M49" s="64">
        <v>85</v>
      </c>
      <c r="N49" s="64">
        <v>89</v>
      </c>
      <c r="O49" s="65">
        <v>88</v>
      </c>
      <c r="P49" s="48"/>
      <c r="Q49" s="48"/>
      <c r="R49" s="48"/>
      <c r="S49" s="48"/>
      <c r="T49" s="48"/>
      <c r="U49" s="48"/>
    </row>
    <row r="50" spans="1:21" ht="30.75" customHeight="1" x14ac:dyDescent="0.15">
      <c r="A50" s="48"/>
      <c r="B50" s="1198"/>
      <c r="C50" s="1199"/>
      <c r="D50" s="62"/>
      <c r="E50" s="1190" t="s">
        <v>17</v>
      </c>
      <c r="F50" s="1190"/>
      <c r="G50" s="1190"/>
      <c r="H50" s="1190"/>
      <c r="I50" s="1190"/>
      <c r="J50" s="1191"/>
      <c r="K50" s="63">
        <v>60</v>
      </c>
      <c r="L50" s="64">
        <v>55</v>
      </c>
      <c r="M50" s="64">
        <v>58</v>
      </c>
      <c r="N50" s="64">
        <v>57</v>
      </c>
      <c r="O50" s="65">
        <v>40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1020</v>
      </c>
      <c r="L52" s="64">
        <v>1052</v>
      </c>
      <c r="M52" s="64">
        <v>1012</v>
      </c>
      <c r="N52" s="64">
        <v>1050</v>
      </c>
      <c r="O52" s="65">
        <v>980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608</v>
      </c>
      <c r="L53" s="69">
        <v>577</v>
      </c>
      <c r="M53" s="69">
        <v>539</v>
      </c>
      <c r="N53" s="69">
        <v>497</v>
      </c>
      <c r="O53" s="70">
        <v>498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VsJUs357OKTeXjgUfL5swysL62WCL9+uUBWZ+Rl53nv0TXZ+VgTID+T6W88hM1Zw0A4LQfPwEIPas3o15OQog==" saltValue="UHOPmryTlK6Jz6hN7MIH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50" sqref="M50: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16" t="s">
        <v>24</v>
      </c>
      <c r="C41" s="1217"/>
      <c r="D41" s="81"/>
      <c r="E41" s="1218" t="s">
        <v>25</v>
      </c>
      <c r="F41" s="1218"/>
      <c r="G41" s="1218"/>
      <c r="H41" s="1219"/>
      <c r="I41" s="82">
        <v>7783</v>
      </c>
      <c r="J41" s="83">
        <v>7394</v>
      </c>
      <c r="K41" s="83">
        <v>7128</v>
      </c>
      <c r="L41" s="83">
        <v>6854</v>
      </c>
      <c r="M41" s="84">
        <v>6594</v>
      </c>
    </row>
    <row r="42" spans="2:13" ht="27.75" customHeight="1" x14ac:dyDescent="0.15">
      <c r="B42" s="1206"/>
      <c r="C42" s="1207"/>
      <c r="D42" s="85"/>
      <c r="E42" s="1210" t="s">
        <v>26</v>
      </c>
      <c r="F42" s="1210"/>
      <c r="G42" s="1210"/>
      <c r="H42" s="1211"/>
      <c r="I42" s="86">
        <v>322</v>
      </c>
      <c r="J42" s="87">
        <v>273</v>
      </c>
      <c r="K42" s="87">
        <v>220</v>
      </c>
      <c r="L42" s="87">
        <v>182</v>
      </c>
      <c r="M42" s="88">
        <v>146</v>
      </c>
    </row>
    <row r="43" spans="2:13" ht="27.75" customHeight="1" x14ac:dyDescent="0.15">
      <c r="B43" s="1206"/>
      <c r="C43" s="1207"/>
      <c r="D43" s="85"/>
      <c r="E43" s="1210" t="s">
        <v>27</v>
      </c>
      <c r="F43" s="1210"/>
      <c r="G43" s="1210"/>
      <c r="H43" s="1211"/>
      <c r="I43" s="86">
        <v>7686</v>
      </c>
      <c r="J43" s="87">
        <v>7849</v>
      </c>
      <c r="K43" s="87">
        <v>7511</v>
      </c>
      <c r="L43" s="87">
        <v>7334</v>
      </c>
      <c r="M43" s="88">
        <v>7238</v>
      </c>
    </row>
    <row r="44" spans="2:13" ht="27.75" customHeight="1" x14ac:dyDescent="0.15">
      <c r="B44" s="1206"/>
      <c r="C44" s="1207"/>
      <c r="D44" s="85"/>
      <c r="E44" s="1210" t="s">
        <v>28</v>
      </c>
      <c r="F44" s="1210"/>
      <c r="G44" s="1210"/>
      <c r="H44" s="1211"/>
      <c r="I44" s="86">
        <v>588</v>
      </c>
      <c r="J44" s="87">
        <v>592</v>
      </c>
      <c r="K44" s="87">
        <v>612</v>
      </c>
      <c r="L44" s="87">
        <v>533</v>
      </c>
      <c r="M44" s="88">
        <v>452</v>
      </c>
    </row>
    <row r="45" spans="2:13" ht="27.75" customHeight="1" x14ac:dyDescent="0.15">
      <c r="B45" s="1206"/>
      <c r="C45" s="1207"/>
      <c r="D45" s="85"/>
      <c r="E45" s="1210" t="s">
        <v>29</v>
      </c>
      <c r="F45" s="1210"/>
      <c r="G45" s="1210"/>
      <c r="H45" s="1211"/>
      <c r="I45" s="86">
        <v>1830</v>
      </c>
      <c r="J45" s="87">
        <v>1725</v>
      </c>
      <c r="K45" s="87">
        <v>1597</v>
      </c>
      <c r="L45" s="87">
        <v>1568</v>
      </c>
      <c r="M45" s="88">
        <v>1493</v>
      </c>
    </row>
    <row r="46" spans="2:13" ht="27.75" customHeight="1" x14ac:dyDescent="0.15">
      <c r="B46" s="1206"/>
      <c r="C46" s="1207"/>
      <c r="D46" s="89"/>
      <c r="E46" s="1210" t="s">
        <v>30</v>
      </c>
      <c r="F46" s="1210"/>
      <c r="G46" s="1210"/>
      <c r="H46" s="1211"/>
      <c r="I46" s="86">
        <v>10</v>
      </c>
      <c r="J46" s="87">
        <v>9</v>
      </c>
      <c r="K46" s="87">
        <v>9</v>
      </c>
      <c r="L46" s="87">
        <v>8</v>
      </c>
      <c r="M46" s="88">
        <v>7</v>
      </c>
    </row>
    <row r="47" spans="2:13" ht="27.75" customHeight="1" x14ac:dyDescent="0.15">
      <c r="B47" s="1206"/>
      <c r="C47" s="1207"/>
      <c r="D47" s="90"/>
      <c r="E47" s="1220" t="s">
        <v>31</v>
      </c>
      <c r="F47" s="1221"/>
      <c r="G47" s="1221"/>
      <c r="H47" s="1222"/>
      <c r="I47" s="86" t="s">
        <v>508</v>
      </c>
      <c r="J47" s="87" t="s">
        <v>508</v>
      </c>
      <c r="K47" s="87" t="s">
        <v>508</v>
      </c>
      <c r="L47" s="87" t="s">
        <v>508</v>
      </c>
      <c r="M47" s="88" t="s">
        <v>508</v>
      </c>
    </row>
    <row r="48" spans="2:13" ht="27.75" customHeight="1" x14ac:dyDescent="0.15">
      <c r="B48" s="1206"/>
      <c r="C48" s="1207"/>
      <c r="D48" s="85"/>
      <c r="E48" s="1210" t="s">
        <v>32</v>
      </c>
      <c r="F48" s="1210"/>
      <c r="G48" s="1210"/>
      <c r="H48" s="1211"/>
      <c r="I48" s="86" t="s">
        <v>508</v>
      </c>
      <c r="J48" s="87" t="s">
        <v>508</v>
      </c>
      <c r="K48" s="87" t="s">
        <v>508</v>
      </c>
      <c r="L48" s="87" t="s">
        <v>508</v>
      </c>
      <c r="M48" s="88" t="s">
        <v>508</v>
      </c>
    </row>
    <row r="49" spans="2:13" ht="27.75" customHeight="1" x14ac:dyDescent="0.15">
      <c r="B49" s="1208"/>
      <c r="C49" s="1209"/>
      <c r="D49" s="85"/>
      <c r="E49" s="1210" t="s">
        <v>33</v>
      </c>
      <c r="F49" s="1210"/>
      <c r="G49" s="1210"/>
      <c r="H49" s="1211"/>
      <c r="I49" s="86" t="s">
        <v>508</v>
      </c>
      <c r="J49" s="87" t="s">
        <v>508</v>
      </c>
      <c r="K49" s="87" t="s">
        <v>508</v>
      </c>
      <c r="L49" s="87" t="s">
        <v>508</v>
      </c>
      <c r="M49" s="88" t="s">
        <v>508</v>
      </c>
    </row>
    <row r="50" spans="2:13" ht="27.75" customHeight="1" x14ac:dyDescent="0.15">
      <c r="B50" s="1204" t="s">
        <v>34</v>
      </c>
      <c r="C50" s="1205"/>
      <c r="D50" s="91"/>
      <c r="E50" s="1210" t="s">
        <v>35</v>
      </c>
      <c r="F50" s="1210"/>
      <c r="G50" s="1210"/>
      <c r="H50" s="1211"/>
      <c r="I50" s="86">
        <v>732</v>
      </c>
      <c r="J50" s="87">
        <v>756</v>
      </c>
      <c r="K50" s="87">
        <v>975</v>
      </c>
      <c r="L50" s="87">
        <v>1090</v>
      </c>
      <c r="M50" s="88">
        <v>1157</v>
      </c>
    </row>
    <row r="51" spans="2:13" ht="27.75" customHeight="1" x14ac:dyDescent="0.15">
      <c r="B51" s="1206"/>
      <c r="C51" s="1207"/>
      <c r="D51" s="85"/>
      <c r="E51" s="1210" t="s">
        <v>36</v>
      </c>
      <c r="F51" s="1210"/>
      <c r="G51" s="1210"/>
      <c r="H51" s="1211"/>
      <c r="I51" s="86">
        <v>1982</v>
      </c>
      <c r="J51" s="87">
        <v>1789</v>
      </c>
      <c r="K51" s="87">
        <v>1786</v>
      </c>
      <c r="L51" s="87">
        <v>1689</v>
      </c>
      <c r="M51" s="88">
        <v>1656</v>
      </c>
    </row>
    <row r="52" spans="2:13" ht="27.75" customHeight="1" x14ac:dyDescent="0.15">
      <c r="B52" s="1208"/>
      <c r="C52" s="1209"/>
      <c r="D52" s="85"/>
      <c r="E52" s="1210" t="s">
        <v>37</v>
      </c>
      <c r="F52" s="1210"/>
      <c r="G52" s="1210"/>
      <c r="H52" s="1211"/>
      <c r="I52" s="86">
        <v>10048</v>
      </c>
      <c r="J52" s="87">
        <v>9803</v>
      </c>
      <c r="K52" s="87">
        <v>9813</v>
      </c>
      <c r="L52" s="87">
        <v>9442</v>
      </c>
      <c r="M52" s="88">
        <v>9136</v>
      </c>
    </row>
    <row r="53" spans="2:13" ht="27.75" customHeight="1" thickBot="1" x14ac:dyDescent="0.2">
      <c r="B53" s="1212" t="s">
        <v>38</v>
      </c>
      <c r="C53" s="1213"/>
      <c r="D53" s="92"/>
      <c r="E53" s="1214" t="s">
        <v>39</v>
      </c>
      <c r="F53" s="1214"/>
      <c r="G53" s="1214"/>
      <c r="H53" s="1215"/>
      <c r="I53" s="93">
        <v>5456</v>
      </c>
      <c r="J53" s="94">
        <v>5495</v>
      </c>
      <c r="K53" s="94">
        <v>4503</v>
      </c>
      <c r="L53" s="94">
        <v>4259</v>
      </c>
      <c r="M53" s="95">
        <v>3981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voqJd2d6uWCM2Z3vtsH98Sy6pX6Ni/dBL+Xd/Jlfp6m7+ucyEXrAsvfLBuD+YuGsxJ4Frz7cr3MqpLYwWROOw==" saltValue="Quv8bDhwxVNXxu0EilLA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42</v>
      </c>
      <c r="D55" s="1231"/>
      <c r="E55" s="1232"/>
      <c r="F55" s="107">
        <v>451</v>
      </c>
      <c r="G55" s="107">
        <v>521</v>
      </c>
      <c r="H55" s="108">
        <v>521</v>
      </c>
    </row>
    <row r="56" spans="2:8" ht="52.5" customHeight="1" x14ac:dyDescent="0.15">
      <c r="B56" s="109"/>
      <c r="C56" s="1233" t="s">
        <v>43</v>
      </c>
      <c r="D56" s="1233"/>
      <c r="E56" s="1234"/>
      <c r="F56" s="110">
        <v>94</v>
      </c>
      <c r="G56" s="110">
        <v>115</v>
      </c>
      <c r="H56" s="111">
        <v>92</v>
      </c>
    </row>
    <row r="57" spans="2:8" ht="53.25" customHeight="1" x14ac:dyDescent="0.15">
      <c r="B57" s="109"/>
      <c r="C57" s="1235" t="s">
        <v>44</v>
      </c>
      <c r="D57" s="1235"/>
      <c r="E57" s="1236"/>
      <c r="F57" s="112">
        <v>425</v>
      </c>
      <c r="G57" s="112">
        <v>385</v>
      </c>
      <c r="H57" s="113">
        <v>429</v>
      </c>
    </row>
    <row r="58" spans="2:8" ht="45.75" customHeight="1" x14ac:dyDescent="0.15">
      <c r="B58" s="114"/>
      <c r="C58" s="1223" t="s">
        <v>45</v>
      </c>
      <c r="D58" s="1224"/>
      <c r="E58" s="1225"/>
      <c r="F58" s="115">
        <v>113</v>
      </c>
      <c r="G58" s="115">
        <v>113</v>
      </c>
      <c r="H58" s="116">
        <v>136</v>
      </c>
    </row>
    <row r="59" spans="2:8" ht="45.75" customHeight="1" x14ac:dyDescent="0.15">
      <c r="B59" s="114"/>
      <c r="C59" s="1223" t="s">
        <v>45</v>
      </c>
      <c r="D59" s="1224"/>
      <c r="E59" s="1225"/>
      <c r="F59" s="115" t="s">
        <v>578</v>
      </c>
      <c r="G59" s="115">
        <v>22</v>
      </c>
      <c r="H59" s="116">
        <v>78</v>
      </c>
    </row>
    <row r="60" spans="2:8" ht="45.75" customHeight="1" x14ac:dyDescent="0.15">
      <c r="B60" s="114"/>
      <c r="C60" s="1223" t="s">
        <v>45</v>
      </c>
      <c r="D60" s="1224"/>
      <c r="E60" s="1225"/>
      <c r="F60" s="115">
        <v>79</v>
      </c>
      <c r="G60" s="115">
        <v>79</v>
      </c>
      <c r="H60" s="116">
        <v>77</v>
      </c>
    </row>
    <row r="61" spans="2:8" ht="45.75" customHeight="1" x14ac:dyDescent="0.15">
      <c r="B61" s="114"/>
      <c r="C61" s="1223" t="s">
        <v>45</v>
      </c>
      <c r="D61" s="1224"/>
      <c r="E61" s="1225"/>
      <c r="F61" s="115">
        <v>66</v>
      </c>
      <c r="G61" s="115">
        <v>106</v>
      </c>
      <c r="H61" s="116">
        <v>73</v>
      </c>
    </row>
    <row r="62" spans="2:8" ht="45.75" customHeight="1" thickBot="1" x14ac:dyDescent="0.2">
      <c r="B62" s="117"/>
      <c r="C62" s="1226" t="s">
        <v>45</v>
      </c>
      <c r="D62" s="1227"/>
      <c r="E62" s="1228"/>
      <c r="F62" s="118">
        <v>84</v>
      </c>
      <c r="G62" s="118">
        <v>62</v>
      </c>
      <c r="H62" s="119">
        <v>62</v>
      </c>
    </row>
    <row r="63" spans="2:8" ht="52.5" customHeight="1" thickBot="1" x14ac:dyDescent="0.2">
      <c r="B63" s="120"/>
      <c r="C63" s="1229" t="s">
        <v>46</v>
      </c>
      <c r="D63" s="1229"/>
      <c r="E63" s="1230"/>
      <c r="F63" s="121">
        <v>970</v>
      </c>
      <c r="G63" s="121">
        <v>1021</v>
      </c>
      <c r="H63" s="122">
        <v>1042</v>
      </c>
    </row>
    <row r="64" spans="2:8" ht="15" customHeight="1" x14ac:dyDescent="0.15"/>
    <row r="65" ht="0" hidden="1" customHeight="1" x14ac:dyDescent="0.15"/>
    <row r="66" ht="0" hidden="1" customHeight="1" x14ac:dyDescent="0.15"/>
  </sheetData>
  <sheetProtection algorithmName="SHA-512" hashValue="hMM2OjoSTzlH/8wHPR3gDBiHUwQ1InKPLHIY3wwtihR95tnB1/a8TJS/rt0J88lnVM9LA2IcuFmUnj0Vs0sytQ==" saltValue="Fr06ochCmsblAP6nnLmX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I1" zoomScale="90" zoomScaleNormal="90" zoomScaleSheetLayoutView="55" workbookViewId="0">
      <selection activeCell="BX51" sqref="BX51:CE52"/>
    </sheetView>
  </sheetViews>
  <sheetFormatPr defaultColWidth="0" defaultRowHeight="0"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5"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9"/>
      <c r="DE19" s="1239"/>
    </row>
    <row r="20" spans="1:351" ht="13.5"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ht="13.5" x14ac:dyDescent="0.15">
      <c r="B23" s="1246"/>
    </row>
    <row r="24" spans="1:351" ht="13.5" x14ac:dyDescent="0.15">
      <c r="B24" s="1246"/>
    </row>
    <row r="25" spans="1:351" ht="13.5" x14ac:dyDescent="0.15">
      <c r="B25" s="1246"/>
    </row>
    <row r="26" spans="1:351" ht="13.5" x14ac:dyDescent="0.15">
      <c r="B26" s="1246"/>
    </row>
    <row r="27" spans="1:351" ht="13.5" x14ac:dyDescent="0.15">
      <c r="B27" s="1246"/>
    </row>
    <row r="28" spans="1:351" ht="13.5" x14ac:dyDescent="0.15">
      <c r="B28" s="1246"/>
    </row>
    <row r="29" spans="1:351" ht="13.5" x14ac:dyDescent="0.15">
      <c r="B29" s="1246"/>
    </row>
    <row r="30" spans="1:351" ht="13.5" x14ac:dyDescent="0.15">
      <c r="B30" s="1246"/>
    </row>
    <row r="31" spans="1:351" ht="13.5" x14ac:dyDescent="0.15">
      <c r="B31" s="1246"/>
    </row>
    <row r="32" spans="1:351" ht="13.5" x14ac:dyDescent="0.15">
      <c r="B32" s="1246"/>
    </row>
    <row r="33" spans="2:109" ht="13.5" x14ac:dyDescent="0.15">
      <c r="B33" s="1246"/>
    </row>
    <row r="34" spans="2:109" ht="13.5" x14ac:dyDescent="0.15">
      <c r="B34" s="1246"/>
    </row>
    <row r="35" spans="2:109" ht="13.5" x14ac:dyDescent="0.15">
      <c r="B35" s="1246"/>
    </row>
    <row r="36" spans="2:109" ht="13.5" x14ac:dyDescent="0.15">
      <c r="B36" s="1246"/>
    </row>
    <row r="37" spans="2:109" ht="13.5" x14ac:dyDescent="0.15">
      <c r="B37" s="1246"/>
    </row>
    <row r="38" spans="2:109" ht="13.5" x14ac:dyDescent="0.15">
      <c r="B38" s="1246"/>
    </row>
    <row r="39" spans="2:109" ht="13.5"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5"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5"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5"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5"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5"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5"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5"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5" x14ac:dyDescent="0.15">
      <c r="B49" s="1246"/>
      <c r="AN49" s="1239" t="s">
        <v>584</v>
      </c>
    </row>
    <row r="50" spans="1:109" ht="13.5"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89.7</v>
      </c>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ht="13.5"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64.5</v>
      </c>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ht="13.5"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36.5</v>
      </c>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ht="13.5"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5"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54.1</v>
      </c>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5"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5"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5"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5"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5"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590</v>
      </c>
    </row>
    <row r="64" spans="1:109" ht="13.5"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x14ac:dyDescent="0.15">
      <c r="B65" s="1246"/>
      <c r="AN65" s="1255" t="s">
        <v>596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5"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5"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5"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5"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5"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5" x14ac:dyDescent="0.15">
      <c r="B71" s="1246"/>
      <c r="G71" s="1292"/>
      <c r="I71" s="1293"/>
      <c r="J71" s="1290"/>
      <c r="K71" s="1290"/>
      <c r="L71" s="1291"/>
      <c r="M71" s="1290"/>
      <c r="N71" s="1291"/>
      <c r="AM71" s="1292"/>
      <c r="AN71" s="1239" t="s">
        <v>584</v>
      </c>
    </row>
    <row r="72" spans="2:107" ht="13.5"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ht="13.5" x14ac:dyDescent="0.15">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591</v>
      </c>
      <c r="BC73" s="1275"/>
      <c r="BD73" s="1275"/>
      <c r="BE73" s="1275"/>
      <c r="BF73" s="1275"/>
      <c r="BG73" s="1275"/>
      <c r="BH73" s="1275"/>
      <c r="BI73" s="1275"/>
      <c r="BJ73" s="1275"/>
      <c r="BK73" s="1275"/>
      <c r="BL73" s="1275"/>
      <c r="BM73" s="1275"/>
      <c r="BN73" s="1275"/>
      <c r="BO73" s="1275"/>
      <c r="BP73" s="1277">
        <v>109.4</v>
      </c>
      <c r="BQ73" s="1277"/>
      <c r="BR73" s="1277"/>
      <c r="BS73" s="1277"/>
      <c r="BT73" s="1277"/>
      <c r="BU73" s="1277"/>
      <c r="BV73" s="1277"/>
      <c r="BW73" s="1277"/>
      <c r="BX73" s="1277">
        <v>112.8</v>
      </c>
      <c r="BY73" s="1277"/>
      <c r="BZ73" s="1277"/>
      <c r="CA73" s="1277"/>
      <c r="CB73" s="1277"/>
      <c r="CC73" s="1277"/>
      <c r="CD73" s="1277"/>
      <c r="CE73" s="1277"/>
      <c r="CF73" s="1277">
        <v>89.7</v>
      </c>
      <c r="CG73" s="1277"/>
      <c r="CH73" s="1277"/>
      <c r="CI73" s="1277"/>
      <c r="CJ73" s="1277"/>
      <c r="CK73" s="1277"/>
      <c r="CL73" s="1277"/>
      <c r="CM73" s="1277"/>
      <c r="CN73" s="1277">
        <v>86.2</v>
      </c>
      <c r="CO73" s="1277"/>
      <c r="CP73" s="1277"/>
      <c r="CQ73" s="1277"/>
      <c r="CR73" s="1277"/>
      <c r="CS73" s="1277"/>
      <c r="CT73" s="1277"/>
      <c r="CU73" s="1277"/>
      <c r="CV73" s="1277">
        <v>81</v>
      </c>
      <c r="CW73" s="1277"/>
      <c r="CX73" s="1277"/>
      <c r="CY73" s="1277"/>
      <c r="CZ73" s="1277"/>
      <c r="DA73" s="1277"/>
      <c r="DB73" s="1277"/>
      <c r="DC73" s="1277"/>
    </row>
    <row r="74" spans="2:107" ht="13.5"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12.6</v>
      </c>
      <c r="BQ75" s="1277"/>
      <c r="BR75" s="1277"/>
      <c r="BS75" s="1277"/>
      <c r="BT75" s="1277"/>
      <c r="BU75" s="1277"/>
      <c r="BV75" s="1277"/>
      <c r="BW75" s="1277"/>
      <c r="BX75" s="1277">
        <v>12.4</v>
      </c>
      <c r="BY75" s="1277"/>
      <c r="BZ75" s="1277"/>
      <c r="CA75" s="1277"/>
      <c r="CB75" s="1277"/>
      <c r="CC75" s="1277"/>
      <c r="CD75" s="1277"/>
      <c r="CE75" s="1277"/>
      <c r="CF75" s="1277">
        <v>11.5</v>
      </c>
      <c r="CG75" s="1277"/>
      <c r="CH75" s="1277"/>
      <c r="CI75" s="1277"/>
      <c r="CJ75" s="1277"/>
      <c r="CK75" s="1277"/>
      <c r="CL75" s="1277"/>
      <c r="CM75" s="1277"/>
      <c r="CN75" s="1277">
        <v>10.8</v>
      </c>
      <c r="CO75" s="1277"/>
      <c r="CP75" s="1277"/>
      <c r="CQ75" s="1277"/>
      <c r="CR75" s="1277"/>
      <c r="CS75" s="1277"/>
      <c r="CT75" s="1277"/>
      <c r="CU75" s="1277"/>
      <c r="CV75" s="1277">
        <v>10.3</v>
      </c>
      <c r="CW75" s="1277"/>
      <c r="CX75" s="1277"/>
      <c r="CY75" s="1277"/>
      <c r="CZ75" s="1277"/>
      <c r="DA75" s="1277"/>
      <c r="DB75" s="1277"/>
      <c r="DC75" s="1277"/>
    </row>
    <row r="76" spans="2:107" ht="13.5"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1246"/>
      <c r="G77" s="1265"/>
      <c r="H77" s="1265"/>
      <c r="I77" s="1265"/>
      <c r="J77" s="1265"/>
      <c r="K77" s="1294"/>
      <c r="L77" s="1294"/>
      <c r="M77" s="1294"/>
      <c r="N77" s="1294"/>
      <c r="AN77" s="1271" t="s">
        <v>593</v>
      </c>
      <c r="AO77" s="1271"/>
      <c r="AP77" s="1271"/>
      <c r="AQ77" s="1271"/>
      <c r="AR77" s="1271"/>
      <c r="AS77" s="1271"/>
      <c r="AT77" s="1271"/>
      <c r="AU77" s="1271"/>
      <c r="AV77" s="1271"/>
      <c r="AW77" s="1271"/>
      <c r="AX77" s="1271"/>
      <c r="AY77" s="1271"/>
      <c r="AZ77" s="1271"/>
      <c r="BA77" s="1271"/>
      <c r="BB77" s="1275" t="s">
        <v>591</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ht="13.5"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ht="13.5"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5"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5" x14ac:dyDescent="0.15">
      <c r="DD84" s="1239"/>
      <c r="DE84" s="1239"/>
    </row>
    <row r="85" spans="2:109" ht="13.5" x14ac:dyDescent="0.15">
      <c r="DD85" s="1239"/>
      <c r="DE85" s="1239"/>
    </row>
    <row r="86" spans="2:109" ht="13.5" hidden="1" x14ac:dyDescent="0.15">
      <c r="DD86" s="1239"/>
      <c r="DE86" s="1239"/>
    </row>
    <row r="87" spans="2:109" ht="13.5" hidden="1" x14ac:dyDescent="0.15">
      <c r="K87" s="1297"/>
      <c r="AQ87" s="1297"/>
      <c r="BC87" s="1297"/>
      <c r="BO87" s="1297"/>
      <c r="CA87" s="1297"/>
      <c r="CM87" s="1297"/>
      <c r="CY87" s="1297"/>
      <c r="DD87" s="1239"/>
      <c r="DE87" s="1239"/>
    </row>
    <row r="88" spans="2:109" ht="13.5" hidden="1" x14ac:dyDescent="0.15">
      <c r="DD88" s="1239"/>
      <c r="DE88" s="1239"/>
    </row>
    <row r="89" spans="2:109" ht="13.5" hidden="1" x14ac:dyDescent="0.15">
      <c r="DD89" s="1239"/>
      <c r="DE89" s="1239"/>
    </row>
    <row r="90" spans="2:109" ht="13.5" hidden="1" x14ac:dyDescent="0.15">
      <c r="DD90" s="1239"/>
      <c r="DE90" s="1239"/>
    </row>
    <row r="91" spans="2:109" ht="13.5"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w5sBn1pKa6IjBzFMct2JfCE/94dvq/XZTbsqADgpMjv1ABAGY9/ekG6XYyV9Mc9mCQhNc/9LtyiaRqjcPrIsA==" saltValue="nCRQ7pPKDIAV21MHWtel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5" zoomScaleNormal="100" zoomScaleSheetLayoutView="70" workbookViewId="0">
      <selection activeCell="AH103" sqref="AH10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ROIZkuDQSsNboRbb6FAWO/KMpqXWgkFaxk97kWPWILKJSpimjrhpLYWBeVojJvZxlM5igsPMejkXAJ6dj8zA==" saltValue="EbuoQMNcikKieRV6tHf0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GT8l+1weru78Cmztn9/z+LsDRhlk0FF5Wj/hujtkOdrrBMLn50tUmorW1pusQG1kbexWQarYfIXIpTuoZPA==" saltValue="u7+WKEX4nMeZ8A6X1b53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547</v>
      </c>
      <c r="G2" s="136"/>
      <c r="H2" s="137"/>
    </row>
    <row r="3" spans="1:8" x14ac:dyDescent="0.15">
      <c r="A3" s="133" t="s">
        <v>540</v>
      </c>
      <c r="B3" s="138"/>
      <c r="C3" s="139"/>
      <c r="D3" s="140">
        <v>16806</v>
      </c>
      <c r="E3" s="141"/>
      <c r="F3" s="142">
        <v>53270</v>
      </c>
      <c r="G3" s="143"/>
      <c r="H3" s="144"/>
    </row>
    <row r="4" spans="1:8" x14ac:dyDescent="0.15">
      <c r="A4" s="145"/>
      <c r="B4" s="146"/>
      <c r="C4" s="147"/>
      <c r="D4" s="148">
        <v>14571</v>
      </c>
      <c r="E4" s="149"/>
      <c r="F4" s="150">
        <v>24316</v>
      </c>
      <c r="G4" s="151"/>
      <c r="H4" s="152"/>
    </row>
    <row r="5" spans="1:8" x14ac:dyDescent="0.15">
      <c r="A5" s="133" t="s">
        <v>542</v>
      </c>
      <c r="B5" s="138"/>
      <c r="C5" s="139"/>
      <c r="D5" s="140">
        <v>15696</v>
      </c>
      <c r="E5" s="141"/>
      <c r="F5" s="142">
        <v>53292</v>
      </c>
      <c r="G5" s="143"/>
      <c r="H5" s="144"/>
    </row>
    <row r="6" spans="1:8" x14ac:dyDescent="0.15">
      <c r="A6" s="145"/>
      <c r="B6" s="146"/>
      <c r="C6" s="147"/>
      <c r="D6" s="148">
        <v>11047</v>
      </c>
      <c r="E6" s="149"/>
      <c r="F6" s="150">
        <v>28900</v>
      </c>
      <c r="G6" s="151"/>
      <c r="H6" s="152"/>
    </row>
    <row r="7" spans="1:8" x14ac:dyDescent="0.15">
      <c r="A7" s="133" t="s">
        <v>543</v>
      </c>
      <c r="B7" s="138"/>
      <c r="C7" s="139"/>
      <c r="D7" s="140">
        <v>30020</v>
      </c>
      <c r="E7" s="141"/>
      <c r="F7" s="142">
        <v>69469</v>
      </c>
      <c r="G7" s="143"/>
      <c r="H7" s="144"/>
    </row>
    <row r="8" spans="1:8" x14ac:dyDescent="0.15">
      <c r="A8" s="145"/>
      <c r="B8" s="146"/>
      <c r="C8" s="147"/>
      <c r="D8" s="148">
        <v>18351</v>
      </c>
      <c r="E8" s="149"/>
      <c r="F8" s="150">
        <v>38215</v>
      </c>
      <c r="G8" s="151"/>
      <c r="H8" s="152"/>
    </row>
    <row r="9" spans="1:8" x14ac:dyDescent="0.15">
      <c r="A9" s="133" t="s">
        <v>544</v>
      </c>
      <c r="B9" s="138"/>
      <c r="C9" s="139"/>
      <c r="D9" s="140">
        <v>19891</v>
      </c>
      <c r="E9" s="141"/>
      <c r="F9" s="142">
        <v>67293</v>
      </c>
      <c r="G9" s="143"/>
      <c r="H9" s="144"/>
    </row>
    <row r="10" spans="1:8" x14ac:dyDescent="0.15">
      <c r="A10" s="145"/>
      <c r="B10" s="146"/>
      <c r="C10" s="147"/>
      <c r="D10" s="148">
        <v>5596</v>
      </c>
      <c r="E10" s="149"/>
      <c r="F10" s="150">
        <v>35076</v>
      </c>
      <c r="G10" s="151"/>
      <c r="H10" s="152"/>
    </row>
    <row r="11" spans="1:8" x14ac:dyDescent="0.15">
      <c r="A11" s="133" t="s">
        <v>545</v>
      </c>
      <c r="B11" s="138"/>
      <c r="C11" s="139"/>
      <c r="D11" s="140">
        <v>15121</v>
      </c>
      <c r="E11" s="141"/>
      <c r="F11" s="142">
        <v>67343</v>
      </c>
      <c r="G11" s="143"/>
      <c r="H11" s="144"/>
    </row>
    <row r="12" spans="1:8" x14ac:dyDescent="0.15">
      <c r="A12" s="145"/>
      <c r="B12" s="146"/>
      <c r="C12" s="153"/>
      <c r="D12" s="148">
        <v>7871</v>
      </c>
      <c r="E12" s="149"/>
      <c r="F12" s="150">
        <v>32865</v>
      </c>
      <c r="G12" s="151"/>
      <c r="H12" s="152"/>
    </row>
    <row r="13" spans="1:8" x14ac:dyDescent="0.15">
      <c r="A13" s="133"/>
      <c r="B13" s="138"/>
      <c r="C13" s="154"/>
      <c r="D13" s="155">
        <v>19507</v>
      </c>
      <c r="E13" s="156"/>
      <c r="F13" s="157">
        <v>62133</v>
      </c>
      <c r="G13" s="158"/>
      <c r="H13" s="144"/>
    </row>
    <row r="14" spans="1:8" x14ac:dyDescent="0.15">
      <c r="A14" s="145"/>
      <c r="B14" s="146"/>
      <c r="C14" s="147"/>
      <c r="D14" s="148">
        <v>11487</v>
      </c>
      <c r="E14" s="149"/>
      <c r="F14" s="150">
        <v>31874</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5.23</v>
      </c>
      <c r="C19" s="159">
        <f>ROUND(VALUE(SUBSTITUTE(実質収支比率等に係る経年分析!G$48,"▲","-")),2)</f>
        <v>5.1100000000000003</v>
      </c>
      <c r="D19" s="159">
        <f>ROUND(VALUE(SUBSTITUTE(実質収支比率等に係る経年分析!H$48,"▲","-")),2)</f>
        <v>5.13</v>
      </c>
      <c r="E19" s="159">
        <f>ROUND(VALUE(SUBSTITUTE(実質収支比率等に係る経年分析!I$48,"▲","-")),2)</f>
        <v>5.22</v>
      </c>
      <c r="F19" s="159">
        <f>ROUND(VALUE(SUBSTITUTE(実質収支比率等に係る経年分析!J$48,"▲","-")),2)</f>
        <v>2.63</v>
      </c>
    </row>
    <row r="20" spans="1:11" x14ac:dyDescent="0.15">
      <c r="A20" s="159" t="s">
        <v>50</v>
      </c>
      <c r="B20" s="159">
        <f>ROUND(VALUE(SUBSTITUTE(実質収支比率等に係る経年分析!F$47,"▲","-")),2)</f>
        <v>8.8699999999999992</v>
      </c>
      <c r="C20" s="159">
        <f>ROUND(VALUE(SUBSTITUTE(実質収支比率等に係る経年分析!G$47,"▲","-")),2)</f>
        <v>7.33</v>
      </c>
      <c r="D20" s="159">
        <f>ROUND(VALUE(SUBSTITUTE(実質収支比率等に係る経年分析!H$47,"▲","-")),2)</f>
        <v>7.71</v>
      </c>
      <c r="E20" s="159">
        <f>ROUND(VALUE(SUBSTITUTE(実質収支比率等に係る経年分析!I$47,"▲","-")),2)</f>
        <v>9</v>
      </c>
      <c r="F20" s="159">
        <f>ROUND(VALUE(SUBSTITUTE(実質収支比率等に係る経年分析!J$47,"▲","-")),2)</f>
        <v>9.09</v>
      </c>
    </row>
    <row r="21" spans="1:11" x14ac:dyDescent="0.15">
      <c r="A21" s="159" t="s">
        <v>51</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-1.89</v>
      </c>
      <c r="D21" s="159">
        <f>IF(ISNUMBER(VALUE(SUBSTITUTE(実質収支比率等に係る経年分析!H$49,"▲","-"))),ROUND(VALUE(SUBSTITUTE(実質収支比率等に係る経年分析!H$49,"▲","-")),2),NA())</f>
        <v>0.62</v>
      </c>
      <c r="E21" s="159">
        <f>IF(ISNUMBER(VALUE(SUBSTITUTE(実質収支比率等に係る経年分析!I$49,"▲","-"))),ROUND(VALUE(SUBSTITUTE(実質収支比率等に係る経年分析!I$49,"▲","-")),2),NA())</f>
        <v>1.25</v>
      </c>
      <c r="F21" s="159">
        <f>IF(ISNUMBER(VALUE(SUBSTITUTE(実質収支比率等に係る経年分析!J$49,"▲","-"))),ROUND(VALUE(SUBSTITUTE(実質収支比率等に係る経年分析!J$49,"▲","-")),2),NA())</f>
        <v>-2.65</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余市町後期高齢者医療特別会計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余市町公共下水道特別会計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x14ac:dyDescent="0.15">
      <c r="A33" s="160" t="str">
        <f>IF(連結実質赤字比率に係る赤字・黒字の構成分析!C$37="",NA(),連結実質赤字比率に係る赤字・黒字の構成分析!C$37)</f>
        <v>余市町介護保険特別会計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2.63</v>
      </c>
    </row>
    <row r="35" spans="1:16" x14ac:dyDescent="0.15">
      <c r="A35" s="160" t="str">
        <f>IF(連結実質赤字比率に係る赤字・黒字の構成分析!C$35="",NA(),連結実質赤字比率に係る赤字・黒字の構成分析!C$35)</f>
        <v>余市町水道事業会計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4.4000000000000004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4.62</v>
      </c>
    </row>
    <row r="36" spans="1:16" x14ac:dyDescent="0.15">
      <c r="A36" s="160" t="str">
        <f>IF(連結実質赤字比率に係る赤字・黒字の構成分析!C$34="",NA(),連結実質赤字比率に係る赤字・黒字の構成分析!C$34)</f>
        <v>余市町国民健康保険特別会計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0.65</v>
      </c>
      <c r="D36" s="160">
        <f>IF(ROUND(VALUE(SUBSTITUTE(連結実質赤字比率に係る赤字・黒字の構成分析!G$34,"▲", "-")), 2) &lt; 0, ABS(ROUND(VALUE(SUBSTITUTE(連結実質赤字比率に係る赤字・黒字の構成分析!G$34,"▲", "-")), 2)), NA())</f>
        <v>0.21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2.29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2.04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1.71</v>
      </c>
      <c r="K36" s="160" t="e">
        <f>IF(ROUND(VALUE(SUBSTITUTE(連結実質赤字比率に係る赤字・黒字の構成分析!J$34,"▲", "-")), 2) &gt;= 0, ABS(ROUND(VALUE(SUBSTITUTE(連結実質赤字比率に係る赤字・黒字の構成分析!J$34,"▲", "-")), 2)), NA())</f>
        <v>#N/A</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1020</v>
      </c>
      <c r="E42" s="161"/>
      <c r="F42" s="161"/>
      <c r="G42" s="161">
        <f>'実質公債費比率（分子）の構造'!L$52</f>
        <v>1052</v>
      </c>
      <c r="H42" s="161"/>
      <c r="I42" s="161"/>
      <c r="J42" s="161">
        <f>'実質公債費比率（分子）の構造'!M$52</f>
        <v>1012</v>
      </c>
      <c r="K42" s="161"/>
      <c r="L42" s="161"/>
      <c r="M42" s="161">
        <f>'実質公債費比率（分子）の構造'!N$52</f>
        <v>1050</v>
      </c>
      <c r="N42" s="161"/>
      <c r="O42" s="161"/>
      <c r="P42" s="161">
        <f>'実質公債費比率（分子）の構造'!O$52</f>
        <v>980</v>
      </c>
    </row>
    <row r="43" spans="1:16" x14ac:dyDescent="0.15">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60</v>
      </c>
      <c r="C44" s="161"/>
      <c r="D44" s="161"/>
      <c r="E44" s="161">
        <f>'実質公債費比率（分子）の構造'!L$50</f>
        <v>55</v>
      </c>
      <c r="F44" s="161"/>
      <c r="G44" s="161"/>
      <c r="H44" s="161">
        <f>'実質公債費比率（分子）の構造'!M$50</f>
        <v>58</v>
      </c>
      <c r="I44" s="161"/>
      <c r="J44" s="161"/>
      <c r="K44" s="161">
        <f>'実質公債費比率（分子）の構造'!N$50</f>
        <v>57</v>
      </c>
      <c r="L44" s="161"/>
      <c r="M44" s="161"/>
      <c r="N44" s="161">
        <f>'実質公債費比率（分子）の構造'!O$50</f>
        <v>40</v>
      </c>
      <c r="O44" s="161"/>
      <c r="P44" s="161"/>
    </row>
    <row r="45" spans="1:16" x14ac:dyDescent="0.15">
      <c r="A45" s="161" t="s">
        <v>60</v>
      </c>
      <c r="B45" s="161">
        <f>'実質公債費比率（分子）の構造'!K$49</f>
        <v>83</v>
      </c>
      <c r="C45" s="161"/>
      <c r="D45" s="161"/>
      <c r="E45" s="161">
        <f>'実質公債費比率（分子）の構造'!L$49</f>
        <v>79</v>
      </c>
      <c r="F45" s="161"/>
      <c r="G45" s="161"/>
      <c r="H45" s="161">
        <f>'実質公債費比率（分子）の構造'!M$49</f>
        <v>85</v>
      </c>
      <c r="I45" s="161"/>
      <c r="J45" s="161"/>
      <c r="K45" s="161">
        <f>'実質公債費比率（分子）の構造'!N$49</f>
        <v>89</v>
      </c>
      <c r="L45" s="161"/>
      <c r="M45" s="161"/>
      <c r="N45" s="161">
        <f>'実質公債費比率（分子）の構造'!O$49</f>
        <v>88</v>
      </c>
      <c r="O45" s="161"/>
      <c r="P45" s="161"/>
    </row>
    <row r="46" spans="1:16" x14ac:dyDescent="0.15">
      <c r="A46" s="161" t="s">
        <v>61</v>
      </c>
      <c r="B46" s="161">
        <f>'実質公債費比率（分子）の構造'!K$48</f>
        <v>516</v>
      </c>
      <c r="C46" s="161"/>
      <c r="D46" s="161"/>
      <c r="E46" s="161">
        <f>'実質公債費比率（分子）の構造'!L$48</f>
        <v>534</v>
      </c>
      <c r="F46" s="161"/>
      <c r="G46" s="161"/>
      <c r="H46" s="161">
        <f>'実質公債費比率（分子）の構造'!M$48</f>
        <v>529</v>
      </c>
      <c r="I46" s="161"/>
      <c r="J46" s="161"/>
      <c r="K46" s="161">
        <f>'実質公債費比率（分子）の構造'!N$48</f>
        <v>536</v>
      </c>
      <c r="L46" s="161"/>
      <c r="M46" s="161"/>
      <c r="N46" s="161">
        <f>'実質公債費比率（分子）の構造'!O$48</f>
        <v>559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969</v>
      </c>
      <c r="C49" s="161"/>
      <c r="D49" s="161"/>
      <c r="E49" s="161">
        <f>'実質公債費比率（分子）の構造'!L$45</f>
        <v>961</v>
      </c>
      <c r="F49" s="161"/>
      <c r="G49" s="161"/>
      <c r="H49" s="161">
        <f>'実質公債費比率（分子）の構造'!M$45</f>
        <v>879</v>
      </c>
      <c r="I49" s="161"/>
      <c r="J49" s="161"/>
      <c r="K49" s="161">
        <f>'実質公債費比率（分子）の構造'!N$45</f>
        <v>865</v>
      </c>
      <c r="L49" s="161"/>
      <c r="M49" s="161"/>
      <c r="N49" s="161">
        <f>'実質公債費比率（分子）の構造'!O$45</f>
        <v>791</v>
      </c>
      <c r="O49" s="161"/>
      <c r="P49" s="161"/>
    </row>
    <row r="50" spans="1:16" x14ac:dyDescent="0.15">
      <c r="A50" s="161" t="s">
        <v>65</v>
      </c>
      <c r="B50" s="161" t="e">
        <f>NA()</f>
        <v>#N/A</v>
      </c>
      <c r="C50" s="161">
        <f>IF(ISNUMBER('実質公債費比率（分子）の構造'!K$53),'実質公債費比率（分子）の構造'!K$53,NA())</f>
        <v>608</v>
      </c>
      <c r="D50" s="161" t="e">
        <f>NA()</f>
        <v>#N/A</v>
      </c>
      <c r="E50" s="161" t="e">
        <f>NA()</f>
        <v>#N/A</v>
      </c>
      <c r="F50" s="161">
        <f>IF(ISNUMBER('実質公債費比率（分子）の構造'!L$53),'実質公債費比率（分子）の構造'!L$53,NA())</f>
        <v>577</v>
      </c>
      <c r="G50" s="161" t="e">
        <f>NA()</f>
        <v>#N/A</v>
      </c>
      <c r="H50" s="161" t="e">
        <f>NA()</f>
        <v>#N/A</v>
      </c>
      <c r="I50" s="161">
        <f>IF(ISNUMBER('実質公債費比率（分子）の構造'!M$53),'実質公債費比率（分子）の構造'!M$53,NA())</f>
        <v>539</v>
      </c>
      <c r="J50" s="161" t="e">
        <f>NA()</f>
        <v>#N/A</v>
      </c>
      <c r="K50" s="161" t="e">
        <f>NA()</f>
        <v>#N/A</v>
      </c>
      <c r="L50" s="161">
        <f>IF(ISNUMBER('実質公債費比率（分子）の構造'!N$53),'実質公債費比率（分子）の構造'!N$53,NA())</f>
        <v>497</v>
      </c>
      <c r="M50" s="161" t="e">
        <f>NA()</f>
        <v>#N/A</v>
      </c>
      <c r="N50" s="161" t="e">
        <f>NA()</f>
        <v>#N/A</v>
      </c>
      <c r="O50" s="161">
        <f>IF(ISNUMBER('実質公債費比率（分子）の構造'!O$53),'実質公債費比率（分子）の構造'!O$53,NA())</f>
        <v>498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10048</v>
      </c>
      <c r="E56" s="160"/>
      <c r="F56" s="160"/>
      <c r="G56" s="160">
        <f>'将来負担比率（分子）の構造'!J$52</f>
        <v>9803</v>
      </c>
      <c r="H56" s="160"/>
      <c r="I56" s="160"/>
      <c r="J56" s="160">
        <f>'将来負担比率（分子）の構造'!K$52</f>
        <v>9813</v>
      </c>
      <c r="K56" s="160"/>
      <c r="L56" s="160"/>
      <c r="M56" s="160">
        <f>'将来負担比率（分子）の構造'!L$52</f>
        <v>9442</v>
      </c>
      <c r="N56" s="160"/>
      <c r="O56" s="160"/>
      <c r="P56" s="160">
        <f>'将来負担比率（分子）の構造'!M$52</f>
        <v>9136</v>
      </c>
    </row>
    <row r="57" spans="1:16" x14ac:dyDescent="0.15">
      <c r="A57" s="160" t="s">
        <v>36</v>
      </c>
      <c r="B57" s="160"/>
      <c r="C57" s="160"/>
      <c r="D57" s="160">
        <f>'将来負担比率（分子）の構造'!I$51</f>
        <v>1982</v>
      </c>
      <c r="E57" s="160"/>
      <c r="F57" s="160"/>
      <c r="G57" s="160">
        <f>'将来負担比率（分子）の構造'!J$51</f>
        <v>1789</v>
      </c>
      <c r="H57" s="160"/>
      <c r="I57" s="160"/>
      <c r="J57" s="160">
        <f>'将来負担比率（分子）の構造'!K$51</f>
        <v>1786</v>
      </c>
      <c r="K57" s="160"/>
      <c r="L57" s="160"/>
      <c r="M57" s="160">
        <f>'将来負担比率（分子）の構造'!L$51</f>
        <v>1689</v>
      </c>
      <c r="N57" s="160"/>
      <c r="O57" s="160"/>
      <c r="P57" s="160">
        <f>'将来負担比率（分子）の構造'!M$51</f>
        <v>1656</v>
      </c>
    </row>
    <row r="58" spans="1:16" x14ac:dyDescent="0.15">
      <c r="A58" s="160" t="s">
        <v>35</v>
      </c>
      <c r="B58" s="160"/>
      <c r="C58" s="160"/>
      <c r="D58" s="160">
        <f>'将来負担比率（分子）の構造'!I$50</f>
        <v>732</v>
      </c>
      <c r="E58" s="160"/>
      <c r="F58" s="160"/>
      <c r="G58" s="160">
        <f>'将来負担比率（分子）の構造'!J$50</f>
        <v>756</v>
      </c>
      <c r="H58" s="160"/>
      <c r="I58" s="160"/>
      <c r="J58" s="160">
        <f>'将来負担比率（分子）の構造'!K$50</f>
        <v>975</v>
      </c>
      <c r="K58" s="160"/>
      <c r="L58" s="160"/>
      <c r="M58" s="160">
        <f>'将来負担比率（分子）の構造'!L$50</f>
        <v>1090</v>
      </c>
      <c r="N58" s="160"/>
      <c r="O58" s="160"/>
      <c r="P58" s="160">
        <f>'将来負担比率（分子）の構造'!M$50</f>
        <v>1157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v>
      </c>
      <c r="C61" s="160"/>
      <c r="D61" s="160"/>
      <c r="E61" s="160">
        <f>'将来負担比率（分子）の構造'!J$46</f>
        <v>9</v>
      </c>
      <c r="F61" s="160"/>
      <c r="G61" s="160"/>
      <c r="H61" s="160">
        <f>'将来負担比率（分子）の構造'!K$46</f>
        <v>9</v>
      </c>
      <c r="I61" s="160"/>
      <c r="J61" s="160"/>
      <c r="K61" s="160">
        <f>'将来負担比率（分子）の構造'!L$46</f>
        <v>8</v>
      </c>
      <c r="L61" s="160"/>
      <c r="M61" s="160"/>
      <c r="N61" s="160">
        <f>'将来負担比率（分子）の構造'!M$46</f>
        <v>7</v>
      </c>
      <c r="O61" s="160"/>
      <c r="P61" s="160"/>
    </row>
    <row r="62" spans="1:16" x14ac:dyDescent="0.15">
      <c r="A62" s="160" t="s">
        <v>29</v>
      </c>
      <c r="B62" s="160">
        <f>'将来負担比率（分子）の構造'!I$45</f>
        <v>1830</v>
      </c>
      <c r="C62" s="160"/>
      <c r="D62" s="160"/>
      <c r="E62" s="160">
        <f>'将来負担比率（分子）の構造'!J$45</f>
        <v>1725</v>
      </c>
      <c r="F62" s="160"/>
      <c r="G62" s="160"/>
      <c r="H62" s="160">
        <f>'将来負担比率（分子）の構造'!K$45</f>
        <v>1597</v>
      </c>
      <c r="I62" s="160"/>
      <c r="J62" s="160"/>
      <c r="K62" s="160">
        <f>'将来負担比率（分子）の構造'!L$45</f>
        <v>1568</v>
      </c>
      <c r="L62" s="160"/>
      <c r="M62" s="160"/>
      <c r="N62" s="160">
        <f>'将来負担比率（分子）の構造'!M$45</f>
        <v>1493</v>
      </c>
      <c r="O62" s="160"/>
      <c r="P62" s="160"/>
    </row>
    <row r="63" spans="1:16" x14ac:dyDescent="0.15">
      <c r="A63" s="160" t="s">
        <v>28</v>
      </c>
      <c r="B63" s="160">
        <f>'将来負担比率（分子）の構造'!I$44</f>
        <v>588</v>
      </c>
      <c r="C63" s="160"/>
      <c r="D63" s="160"/>
      <c r="E63" s="160">
        <f>'将来負担比率（分子）の構造'!J$44</f>
        <v>592</v>
      </c>
      <c r="F63" s="160"/>
      <c r="G63" s="160"/>
      <c r="H63" s="160">
        <f>'将来負担比率（分子）の構造'!K$44</f>
        <v>612</v>
      </c>
      <c r="I63" s="160"/>
      <c r="J63" s="160"/>
      <c r="K63" s="160">
        <f>'将来負担比率（分子）の構造'!L$44</f>
        <v>533</v>
      </c>
      <c r="L63" s="160"/>
      <c r="M63" s="160"/>
      <c r="N63" s="160">
        <f>'将来負担比率（分子）の構造'!M$44</f>
        <v>452</v>
      </c>
      <c r="O63" s="160"/>
      <c r="P63" s="160"/>
    </row>
    <row r="64" spans="1:16" x14ac:dyDescent="0.15">
      <c r="A64" s="160" t="s">
        <v>27</v>
      </c>
      <c r="B64" s="160">
        <f>'将来負担比率（分子）の構造'!I$43</f>
        <v>7686</v>
      </c>
      <c r="C64" s="160"/>
      <c r="D64" s="160"/>
      <c r="E64" s="160">
        <f>'将来負担比率（分子）の構造'!J$43</f>
        <v>7849</v>
      </c>
      <c r="F64" s="160"/>
      <c r="G64" s="160"/>
      <c r="H64" s="160">
        <f>'将来負担比率（分子）の構造'!K$43</f>
        <v>7511</v>
      </c>
      <c r="I64" s="160"/>
      <c r="J64" s="160"/>
      <c r="K64" s="160">
        <f>'将来負担比率（分子）の構造'!L$43</f>
        <v>7334</v>
      </c>
      <c r="L64" s="160"/>
      <c r="M64" s="160"/>
      <c r="N64" s="160">
        <f>'将来負担比率（分子）の構造'!M$43</f>
        <v>7238</v>
      </c>
      <c r="O64" s="160"/>
      <c r="P64" s="160"/>
    </row>
    <row r="65" spans="1:16" x14ac:dyDescent="0.15">
      <c r="A65" s="160" t="s">
        <v>26</v>
      </c>
      <c r="B65" s="160">
        <f>'将来負担比率（分子）の構造'!I$42</f>
        <v>322</v>
      </c>
      <c r="C65" s="160"/>
      <c r="D65" s="160"/>
      <c r="E65" s="160">
        <f>'将来負担比率（分子）の構造'!J$42</f>
        <v>273</v>
      </c>
      <c r="F65" s="160"/>
      <c r="G65" s="160"/>
      <c r="H65" s="160">
        <f>'将来負担比率（分子）の構造'!K$42</f>
        <v>220</v>
      </c>
      <c r="I65" s="160"/>
      <c r="J65" s="160"/>
      <c r="K65" s="160">
        <f>'将来負担比率（分子）の構造'!L$42</f>
        <v>182</v>
      </c>
      <c r="L65" s="160"/>
      <c r="M65" s="160"/>
      <c r="N65" s="160">
        <f>'将来負担比率（分子）の構造'!M$42</f>
        <v>146</v>
      </c>
      <c r="O65" s="160"/>
      <c r="P65" s="160"/>
    </row>
    <row r="66" spans="1:16" x14ac:dyDescent="0.15">
      <c r="A66" s="160" t="s">
        <v>25</v>
      </c>
      <c r="B66" s="160">
        <f>'将来負担比率（分子）の構造'!I$41</f>
        <v>7783</v>
      </c>
      <c r="C66" s="160"/>
      <c r="D66" s="160"/>
      <c r="E66" s="160">
        <f>'将来負担比率（分子）の構造'!J$41</f>
        <v>7394</v>
      </c>
      <c r="F66" s="160"/>
      <c r="G66" s="160"/>
      <c r="H66" s="160">
        <f>'将来負担比率（分子）の構造'!K$41</f>
        <v>7128</v>
      </c>
      <c r="I66" s="160"/>
      <c r="J66" s="160"/>
      <c r="K66" s="160">
        <f>'将来負担比率（分子）の構造'!L$41</f>
        <v>6854</v>
      </c>
      <c r="L66" s="160"/>
      <c r="M66" s="160"/>
      <c r="N66" s="160">
        <f>'将来負担比率（分子）の構造'!M$41</f>
        <v>6594</v>
      </c>
      <c r="O66" s="160"/>
      <c r="P66" s="160"/>
    </row>
    <row r="67" spans="1:16" x14ac:dyDescent="0.15">
      <c r="A67" s="160" t="s">
        <v>69</v>
      </c>
      <c r="B67" s="160" t="e">
        <f>NA()</f>
        <v>#N/A</v>
      </c>
      <c r="C67" s="160">
        <f>IF(ISNUMBER('将来負担比率（分子）の構造'!I$53), IF('将来負担比率（分子）の構造'!I$53 &lt; 0, 0, '将来負担比率（分子）の構造'!I$53), NA())</f>
        <v>5456</v>
      </c>
      <c r="D67" s="160" t="e">
        <f>NA()</f>
        <v>#N/A</v>
      </c>
      <c r="E67" s="160" t="e">
        <f>NA()</f>
        <v>#N/A</v>
      </c>
      <c r="F67" s="160">
        <f>IF(ISNUMBER('将来負担比率（分子）の構造'!J$53), IF('将来負担比率（分子）の構造'!J$53 &lt; 0, 0, '将来負担比率（分子）の構造'!J$53), NA())</f>
        <v>5495</v>
      </c>
      <c r="G67" s="160" t="e">
        <f>NA()</f>
        <v>#N/A</v>
      </c>
      <c r="H67" s="160" t="e">
        <f>NA()</f>
        <v>#N/A</v>
      </c>
      <c r="I67" s="160">
        <f>IF(ISNUMBER('将来負担比率（分子）の構造'!K$53), IF('将来負担比率（分子）の構造'!K$53 &lt; 0, 0, '将来負担比率（分子）の構造'!K$53), NA())</f>
        <v>4503</v>
      </c>
      <c r="J67" s="160" t="e">
        <f>NA()</f>
        <v>#N/A</v>
      </c>
      <c r="K67" s="160" t="e">
        <f>NA()</f>
        <v>#N/A</v>
      </c>
      <c r="L67" s="160">
        <f>IF(ISNUMBER('将来負担比率（分子）の構造'!L$53), IF('将来負担比率（分子）の構造'!L$53 &lt; 0, 0, '将来負担比率（分子）の構造'!L$53), NA())</f>
        <v>4259</v>
      </c>
      <c r="M67" s="160" t="e">
        <f>NA()</f>
        <v>#N/A</v>
      </c>
      <c r="N67" s="160" t="e">
        <f>NA()</f>
        <v>#N/A</v>
      </c>
      <c r="O67" s="160">
        <f>IF(ISNUMBER('将来負担比率（分子）の構造'!M$53), IF('将来負担比率（分子）の構造'!M$53 &lt; 0, 0, '将来負担比率（分子）の構造'!M$53), NA())</f>
        <v>3981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451</v>
      </c>
      <c r="C72" s="164">
        <f>基金残高に係る経年分析!G55</f>
        <v>521</v>
      </c>
      <c r="D72" s="164">
        <f>基金残高に係る経年分析!H55</f>
        <v>521</v>
      </c>
    </row>
    <row r="73" spans="1:16" x14ac:dyDescent="0.15">
      <c r="A73" s="163" t="s">
        <v>72</v>
      </c>
      <c r="B73" s="164">
        <f>基金残高に係る経年分析!F56</f>
        <v>94</v>
      </c>
      <c r="C73" s="164">
        <f>基金残高に係る経年分析!G56</f>
        <v>115</v>
      </c>
      <c r="D73" s="164">
        <f>基金残高に係る経年分析!H56</f>
        <v>92</v>
      </c>
    </row>
    <row r="74" spans="1:16" x14ac:dyDescent="0.15">
      <c r="A74" s="163" t="s">
        <v>73</v>
      </c>
      <c r="B74" s="164">
        <f>基金残高に係る経年分析!F57</f>
        <v>425</v>
      </c>
      <c r="C74" s="164">
        <f>基金残高に係る経年分析!G57</f>
        <v>385</v>
      </c>
      <c r="D74" s="164">
        <f>基金残高に係る経年分析!H57</f>
        <v>429</v>
      </c>
    </row>
  </sheetData>
  <sheetProtection algorithmName="SHA-512" hashValue="snHVfphT3yutzobtmfIbaEp0ef29exrnOfsSyNjvDYiEI8sqI8w55eMQX4EoMie0FG3C268CZF22twkkYDjt8A==" saltValue="2PkMTqfOYMBcv1eDogSz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1794502</v>
      </c>
      <c r="S5" s="669"/>
      <c r="T5" s="669"/>
      <c r="U5" s="669"/>
      <c r="V5" s="669"/>
      <c r="W5" s="669"/>
      <c r="X5" s="669"/>
      <c r="Y5" s="715"/>
      <c r="Z5" s="733">
        <v>20.399999999999999</v>
      </c>
      <c r="AA5" s="733"/>
      <c r="AB5" s="733"/>
      <c r="AC5" s="733"/>
      <c r="AD5" s="734">
        <v>1678194</v>
      </c>
      <c r="AE5" s="734"/>
      <c r="AF5" s="734"/>
      <c r="AG5" s="734"/>
      <c r="AH5" s="734"/>
      <c r="AI5" s="734"/>
      <c r="AJ5" s="734"/>
      <c r="AK5" s="734"/>
      <c r="AL5" s="716">
        <v>30.6</v>
      </c>
      <c r="AM5" s="685"/>
      <c r="AN5" s="685"/>
      <c r="AO5" s="717"/>
      <c r="AP5" s="702" t="s">
        <v>218</v>
      </c>
      <c r="AQ5" s="703"/>
      <c r="AR5" s="703"/>
      <c r="AS5" s="703"/>
      <c r="AT5" s="703"/>
      <c r="AU5" s="703"/>
      <c r="AV5" s="703"/>
      <c r="AW5" s="703"/>
      <c r="AX5" s="703"/>
      <c r="AY5" s="703"/>
      <c r="AZ5" s="703"/>
      <c r="BA5" s="703"/>
      <c r="BB5" s="703"/>
      <c r="BC5" s="703"/>
      <c r="BD5" s="703"/>
      <c r="BE5" s="703"/>
      <c r="BF5" s="704"/>
      <c r="BG5" s="603">
        <v>1676007</v>
      </c>
      <c r="BH5" s="606"/>
      <c r="BI5" s="606"/>
      <c r="BJ5" s="606"/>
      <c r="BK5" s="606"/>
      <c r="BL5" s="606"/>
      <c r="BM5" s="606"/>
      <c r="BN5" s="607"/>
      <c r="BO5" s="665">
        <v>93.4</v>
      </c>
      <c r="BP5" s="665"/>
      <c r="BQ5" s="665"/>
      <c r="BR5" s="665"/>
      <c r="BS5" s="666">
        <v>9795</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85163</v>
      </c>
      <c r="S6" s="606"/>
      <c r="T6" s="606"/>
      <c r="U6" s="606"/>
      <c r="V6" s="606"/>
      <c r="W6" s="606"/>
      <c r="X6" s="606"/>
      <c r="Y6" s="607"/>
      <c r="Z6" s="665">
        <v>1</v>
      </c>
      <c r="AA6" s="665"/>
      <c r="AB6" s="665"/>
      <c r="AC6" s="665"/>
      <c r="AD6" s="666">
        <v>85163</v>
      </c>
      <c r="AE6" s="666"/>
      <c r="AF6" s="666"/>
      <c r="AG6" s="666"/>
      <c r="AH6" s="666"/>
      <c r="AI6" s="666"/>
      <c r="AJ6" s="666"/>
      <c r="AK6" s="666"/>
      <c r="AL6" s="608">
        <v>1.6</v>
      </c>
      <c r="AM6" s="609"/>
      <c r="AN6" s="609"/>
      <c r="AO6" s="667"/>
      <c r="AP6" s="600" t="s">
        <v>223</v>
      </c>
      <c r="AQ6" s="601"/>
      <c r="AR6" s="601"/>
      <c r="AS6" s="601"/>
      <c r="AT6" s="601"/>
      <c r="AU6" s="601"/>
      <c r="AV6" s="601"/>
      <c r="AW6" s="601"/>
      <c r="AX6" s="601"/>
      <c r="AY6" s="601"/>
      <c r="AZ6" s="601"/>
      <c r="BA6" s="601"/>
      <c r="BB6" s="601"/>
      <c r="BC6" s="601"/>
      <c r="BD6" s="601"/>
      <c r="BE6" s="601"/>
      <c r="BF6" s="602"/>
      <c r="BG6" s="603">
        <v>1676007</v>
      </c>
      <c r="BH6" s="606"/>
      <c r="BI6" s="606"/>
      <c r="BJ6" s="606"/>
      <c r="BK6" s="606"/>
      <c r="BL6" s="606"/>
      <c r="BM6" s="606"/>
      <c r="BN6" s="607"/>
      <c r="BO6" s="665">
        <v>93.4</v>
      </c>
      <c r="BP6" s="665"/>
      <c r="BQ6" s="665"/>
      <c r="BR6" s="665"/>
      <c r="BS6" s="666">
        <v>9795</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136040</v>
      </c>
      <c r="CS6" s="606"/>
      <c r="CT6" s="606"/>
      <c r="CU6" s="606"/>
      <c r="CV6" s="606"/>
      <c r="CW6" s="606"/>
      <c r="CX6" s="606"/>
      <c r="CY6" s="607"/>
      <c r="CZ6" s="716">
        <v>1.6</v>
      </c>
      <c r="DA6" s="685"/>
      <c r="DB6" s="685"/>
      <c r="DC6" s="719"/>
      <c r="DD6" s="611" t="s">
        <v>225</v>
      </c>
      <c r="DE6" s="606"/>
      <c r="DF6" s="606"/>
      <c r="DG6" s="606"/>
      <c r="DH6" s="606"/>
      <c r="DI6" s="606"/>
      <c r="DJ6" s="606"/>
      <c r="DK6" s="606"/>
      <c r="DL6" s="606"/>
      <c r="DM6" s="606"/>
      <c r="DN6" s="606"/>
      <c r="DO6" s="606"/>
      <c r="DP6" s="607"/>
      <c r="DQ6" s="611">
        <v>136040</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3018</v>
      </c>
      <c r="S7" s="606"/>
      <c r="T7" s="606"/>
      <c r="U7" s="606"/>
      <c r="V7" s="606"/>
      <c r="W7" s="606"/>
      <c r="X7" s="606"/>
      <c r="Y7" s="607"/>
      <c r="Z7" s="665">
        <v>0</v>
      </c>
      <c r="AA7" s="665"/>
      <c r="AB7" s="665"/>
      <c r="AC7" s="665"/>
      <c r="AD7" s="666">
        <v>3018</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768326</v>
      </c>
      <c r="BH7" s="606"/>
      <c r="BI7" s="606"/>
      <c r="BJ7" s="606"/>
      <c r="BK7" s="606"/>
      <c r="BL7" s="606"/>
      <c r="BM7" s="606"/>
      <c r="BN7" s="607"/>
      <c r="BO7" s="665">
        <v>42.8</v>
      </c>
      <c r="BP7" s="665"/>
      <c r="BQ7" s="665"/>
      <c r="BR7" s="665"/>
      <c r="BS7" s="666">
        <v>9795</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1127282</v>
      </c>
      <c r="CS7" s="606"/>
      <c r="CT7" s="606"/>
      <c r="CU7" s="606"/>
      <c r="CV7" s="606"/>
      <c r="CW7" s="606"/>
      <c r="CX7" s="606"/>
      <c r="CY7" s="607"/>
      <c r="CZ7" s="665">
        <v>13.1</v>
      </c>
      <c r="DA7" s="665"/>
      <c r="DB7" s="665"/>
      <c r="DC7" s="665"/>
      <c r="DD7" s="611">
        <v>5849</v>
      </c>
      <c r="DE7" s="606"/>
      <c r="DF7" s="606"/>
      <c r="DG7" s="606"/>
      <c r="DH7" s="606"/>
      <c r="DI7" s="606"/>
      <c r="DJ7" s="606"/>
      <c r="DK7" s="606"/>
      <c r="DL7" s="606"/>
      <c r="DM7" s="606"/>
      <c r="DN7" s="606"/>
      <c r="DO7" s="606"/>
      <c r="DP7" s="607"/>
      <c r="DQ7" s="611">
        <v>974122</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4287</v>
      </c>
      <c r="S8" s="606"/>
      <c r="T8" s="606"/>
      <c r="U8" s="606"/>
      <c r="V8" s="606"/>
      <c r="W8" s="606"/>
      <c r="X8" s="606"/>
      <c r="Y8" s="607"/>
      <c r="Z8" s="665">
        <v>0</v>
      </c>
      <c r="AA8" s="665"/>
      <c r="AB8" s="665"/>
      <c r="AC8" s="665"/>
      <c r="AD8" s="666">
        <v>4287</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29724</v>
      </c>
      <c r="BH8" s="606"/>
      <c r="BI8" s="606"/>
      <c r="BJ8" s="606"/>
      <c r="BK8" s="606"/>
      <c r="BL8" s="606"/>
      <c r="BM8" s="606"/>
      <c r="BN8" s="607"/>
      <c r="BO8" s="665">
        <v>1.7</v>
      </c>
      <c r="BP8" s="665"/>
      <c r="BQ8" s="665"/>
      <c r="BR8" s="665"/>
      <c r="BS8" s="611" t="s">
        <v>121</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2710166</v>
      </c>
      <c r="CS8" s="606"/>
      <c r="CT8" s="606"/>
      <c r="CU8" s="606"/>
      <c r="CV8" s="606"/>
      <c r="CW8" s="606"/>
      <c r="CX8" s="606"/>
      <c r="CY8" s="607"/>
      <c r="CZ8" s="665">
        <v>31.4</v>
      </c>
      <c r="DA8" s="665"/>
      <c r="DB8" s="665"/>
      <c r="DC8" s="665"/>
      <c r="DD8" s="611">
        <v>21384</v>
      </c>
      <c r="DE8" s="606"/>
      <c r="DF8" s="606"/>
      <c r="DG8" s="606"/>
      <c r="DH8" s="606"/>
      <c r="DI8" s="606"/>
      <c r="DJ8" s="606"/>
      <c r="DK8" s="606"/>
      <c r="DL8" s="606"/>
      <c r="DM8" s="606"/>
      <c r="DN8" s="606"/>
      <c r="DO8" s="606"/>
      <c r="DP8" s="607"/>
      <c r="DQ8" s="611">
        <v>1582991</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4334</v>
      </c>
      <c r="S9" s="606"/>
      <c r="T9" s="606"/>
      <c r="U9" s="606"/>
      <c r="V9" s="606"/>
      <c r="W9" s="606"/>
      <c r="X9" s="606"/>
      <c r="Y9" s="607"/>
      <c r="Z9" s="665">
        <v>0</v>
      </c>
      <c r="AA9" s="665"/>
      <c r="AB9" s="665"/>
      <c r="AC9" s="665"/>
      <c r="AD9" s="666">
        <v>4334</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626537</v>
      </c>
      <c r="BH9" s="606"/>
      <c r="BI9" s="606"/>
      <c r="BJ9" s="606"/>
      <c r="BK9" s="606"/>
      <c r="BL9" s="606"/>
      <c r="BM9" s="606"/>
      <c r="BN9" s="607"/>
      <c r="BO9" s="665">
        <v>34.9</v>
      </c>
      <c r="BP9" s="665"/>
      <c r="BQ9" s="665"/>
      <c r="BR9" s="665"/>
      <c r="BS9" s="611" t="s">
        <v>225</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817152</v>
      </c>
      <c r="CS9" s="606"/>
      <c r="CT9" s="606"/>
      <c r="CU9" s="606"/>
      <c r="CV9" s="606"/>
      <c r="CW9" s="606"/>
      <c r="CX9" s="606"/>
      <c r="CY9" s="607"/>
      <c r="CZ9" s="665">
        <v>9.5</v>
      </c>
      <c r="DA9" s="665"/>
      <c r="DB9" s="665"/>
      <c r="DC9" s="665"/>
      <c r="DD9" s="611">
        <v>25386</v>
      </c>
      <c r="DE9" s="606"/>
      <c r="DF9" s="606"/>
      <c r="DG9" s="606"/>
      <c r="DH9" s="606"/>
      <c r="DI9" s="606"/>
      <c r="DJ9" s="606"/>
      <c r="DK9" s="606"/>
      <c r="DL9" s="606"/>
      <c r="DM9" s="606"/>
      <c r="DN9" s="606"/>
      <c r="DO9" s="606"/>
      <c r="DP9" s="607"/>
      <c r="DQ9" s="611">
        <v>740543</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225</v>
      </c>
      <c r="S10" s="606"/>
      <c r="T10" s="606"/>
      <c r="U10" s="606"/>
      <c r="V10" s="606"/>
      <c r="W10" s="606"/>
      <c r="X10" s="606"/>
      <c r="Y10" s="607"/>
      <c r="Z10" s="665" t="s">
        <v>225</v>
      </c>
      <c r="AA10" s="665"/>
      <c r="AB10" s="665"/>
      <c r="AC10" s="665"/>
      <c r="AD10" s="666" t="s">
        <v>121</v>
      </c>
      <c r="AE10" s="666"/>
      <c r="AF10" s="666"/>
      <c r="AG10" s="666"/>
      <c r="AH10" s="666"/>
      <c r="AI10" s="666"/>
      <c r="AJ10" s="666"/>
      <c r="AK10" s="666"/>
      <c r="AL10" s="608" t="s">
        <v>225</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62661</v>
      </c>
      <c r="BH10" s="606"/>
      <c r="BI10" s="606"/>
      <c r="BJ10" s="606"/>
      <c r="BK10" s="606"/>
      <c r="BL10" s="606"/>
      <c r="BM10" s="606"/>
      <c r="BN10" s="607"/>
      <c r="BO10" s="665">
        <v>3.5</v>
      </c>
      <c r="BP10" s="665"/>
      <c r="BQ10" s="665"/>
      <c r="BR10" s="665"/>
      <c r="BS10" s="611" t="s">
        <v>121</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31108</v>
      </c>
      <c r="CS10" s="606"/>
      <c r="CT10" s="606"/>
      <c r="CU10" s="606"/>
      <c r="CV10" s="606"/>
      <c r="CW10" s="606"/>
      <c r="CX10" s="606"/>
      <c r="CY10" s="607"/>
      <c r="CZ10" s="665">
        <v>0.4</v>
      </c>
      <c r="DA10" s="665"/>
      <c r="DB10" s="665"/>
      <c r="DC10" s="665"/>
      <c r="DD10" s="611">
        <v>389</v>
      </c>
      <c r="DE10" s="606"/>
      <c r="DF10" s="606"/>
      <c r="DG10" s="606"/>
      <c r="DH10" s="606"/>
      <c r="DI10" s="606"/>
      <c r="DJ10" s="606"/>
      <c r="DK10" s="606"/>
      <c r="DL10" s="606"/>
      <c r="DM10" s="606"/>
      <c r="DN10" s="606"/>
      <c r="DO10" s="606"/>
      <c r="DP10" s="607"/>
      <c r="DQ10" s="611">
        <v>19030</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225</v>
      </c>
      <c r="S11" s="606"/>
      <c r="T11" s="606"/>
      <c r="U11" s="606"/>
      <c r="V11" s="606"/>
      <c r="W11" s="606"/>
      <c r="X11" s="606"/>
      <c r="Y11" s="607"/>
      <c r="Z11" s="665" t="s">
        <v>121</v>
      </c>
      <c r="AA11" s="665"/>
      <c r="AB11" s="665"/>
      <c r="AC11" s="665"/>
      <c r="AD11" s="666" t="s">
        <v>121</v>
      </c>
      <c r="AE11" s="666"/>
      <c r="AF11" s="666"/>
      <c r="AG11" s="666"/>
      <c r="AH11" s="666"/>
      <c r="AI11" s="666"/>
      <c r="AJ11" s="666"/>
      <c r="AK11" s="666"/>
      <c r="AL11" s="608" t="s">
        <v>121</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49404</v>
      </c>
      <c r="BH11" s="606"/>
      <c r="BI11" s="606"/>
      <c r="BJ11" s="606"/>
      <c r="BK11" s="606"/>
      <c r="BL11" s="606"/>
      <c r="BM11" s="606"/>
      <c r="BN11" s="607"/>
      <c r="BO11" s="665">
        <v>2.8</v>
      </c>
      <c r="BP11" s="665"/>
      <c r="BQ11" s="665"/>
      <c r="BR11" s="665"/>
      <c r="BS11" s="611">
        <v>9795</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291939</v>
      </c>
      <c r="CS11" s="606"/>
      <c r="CT11" s="606"/>
      <c r="CU11" s="606"/>
      <c r="CV11" s="606"/>
      <c r="CW11" s="606"/>
      <c r="CX11" s="606"/>
      <c r="CY11" s="607"/>
      <c r="CZ11" s="665">
        <v>3.4</v>
      </c>
      <c r="DA11" s="665"/>
      <c r="DB11" s="665"/>
      <c r="DC11" s="665"/>
      <c r="DD11" s="611">
        <v>57110</v>
      </c>
      <c r="DE11" s="606"/>
      <c r="DF11" s="606"/>
      <c r="DG11" s="606"/>
      <c r="DH11" s="606"/>
      <c r="DI11" s="606"/>
      <c r="DJ11" s="606"/>
      <c r="DK11" s="606"/>
      <c r="DL11" s="606"/>
      <c r="DM11" s="606"/>
      <c r="DN11" s="606"/>
      <c r="DO11" s="606"/>
      <c r="DP11" s="607"/>
      <c r="DQ11" s="611">
        <v>198339</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369400</v>
      </c>
      <c r="S12" s="606"/>
      <c r="T12" s="606"/>
      <c r="U12" s="606"/>
      <c r="V12" s="606"/>
      <c r="W12" s="606"/>
      <c r="X12" s="606"/>
      <c r="Y12" s="607"/>
      <c r="Z12" s="665">
        <v>4.2</v>
      </c>
      <c r="AA12" s="665"/>
      <c r="AB12" s="665"/>
      <c r="AC12" s="665"/>
      <c r="AD12" s="666">
        <v>369400</v>
      </c>
      <c r="AE12" s="666"/>
      <c r="AF12" s="666"/>
      <c r="AG12" s="666"/>
      <c r="AH12" s="666"/>
      <c r="AI12" s="666"/>
      <c r="AJ12" s="666"/>
      <c r="AK12" s="666"/>
      <c r="AL12" s="608">
        <v>6.7</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673009</v>
      </c>
      <c r="BH12" s="606"/>
      <c r="BI12" s="606"/>
      <c r="BJ12" s="606"/>
      <c r="BK12" s="606"/>
      <c r="BL12" s="606"/>
      <c r="BM12" s="606"/>
      <c r="BN12" s="607"/>
      <c r="BO12" s="665">
        <v>37.5</v>
      </c>
      <c r="BP12" s="665"/>
      <c r="BQ12" s="665"/>
      <c r="BR12" s="665"/>
      <c r="BS12" s="611" t="s">
        <v>168</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229860</v>
      </c>
      <c r="CS12" s="606"/>
      <c r="CT12" s="606"/>
      <c r="CU12" s="606"/>
      <c r="CV12" s="606"/>
      <c r="CW12" s="606"/>
      <c r="CX12" s="606"/>
      <c r="CY12" s="607"/>
      <c r="CZ12" s="665">
        <v>2.7</v>
      </c>
      <c r="DA12" s="665"/>
      <c r="DB12" s="665"/>
      <c r="DC12" s="665"/>
      <c r="DD12" s="611">
        <v>427</v>
      </c>
      <c r="DE12" s="606"/>
      <c r="DF12" s="606"/>
      <c r="DG12" s="606"/>
      <c r="DH12" s="606"/>
      <c r="DI12" s="606"/>
      <c r="DJ12" s="606"/>
      <c r="DK12" s="606"/>
      <c r="DL12" s="606"/>
      <c r="DM12" s="606"/>
      <c r="DN12" s="606"/>
      <c r="DO12" s="606"/>
      <c r="DP12" s="607"/>
      <c r="DQ12" s="611">
        <v>110216</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v>700</v>
      </c>
      <c r="S13" s="606"/>
      <c r="T13" s="606"/>
      <c r="U13" s="606"/>
      <c r="V13" s="606"/>
      <c r="W13" s="606"/>
      <c r="X13" s="606"/>
      <c r="Y13" s="607"/>
      <c r="Z13" s="665">
        <v>0</v>
      </c>
      <c r="AA13" s="665"/>
      <c r="AB13" s="665"/>
      <c r="AC13" s="665"/>
      <c r="AD13" s="666">
        <v>700</v>
      </c>
      <c r="AE13" s="666"/>
      <c r="AF13" s="666"/>
      <c r="AG13" s="666"/>
      <c r="AH13" s="666"/>
      <c r="AI13" s="666"/>
      <c r="AJ13" s="666"/>
      <c r="AK13" s="666"/>
      <c r="AL13" s="608">
        <v>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668580</v>
      </c>
      <c r="BH13" s="606"/>
      <c r="BI13" s="606"/>
      <c r="BJ13" s="606"/>
      <c r="BK13" s="606"/>
      <c r="BL13" s="606"/>
      <c r="BM13" s="606"/>
      <c r="BN13" s="607"/>
      <c r="BO13" s="665">
        <v>37.299999999999997</v>
      </c>
      <c r="BP13" s="665"/>
      <c r="BQ13" s="665"/>
      <c r="BR13" s="665"/>
      <c r="BS13" s="611" t="s">
        <v>225</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1211341</v>
      </c>
      <c r="CS13" s="606"/>
      <c r="CT13" s="606"/>
      <c r="CU13" s="606"/>
      <c r="CV13" s="606"/>
      <c r="CW13" s="606"/>
      <c r="CX13" s="606"/>
      <c r="CY13" s="607"/>
      <c r="CZ13" s="665">
        <v>14</v>
      </c>
      <c r="DA13" s="665"/>
      <c r="DB13" s="665"/>
      <c r="DC13" s="665"/>
      <c r="DD13" s="611">
        <v>117658</v>
      </c>
      <c r="DE13" s="606"/>
      <c r="DF13" s="606"/>
      <c r="DG13" s="606"/>
      <c r="DH13" s="606"/>
      <c r="DI13" s="606"/>
      <c r="DJ13" s="606"/>
      <c r="DK13" s="606"/>
      <c r="DL13" s="606"/>
      <c r="DM13" s="606"/>
      <c r="DN13" s="606"/>
      <c r="DO13" s="606"/>
      <c r="DP13" s="607"/>
      <c r="DQ13" s="611">
        <v>998483</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225</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225</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37082</v>
      </c>
      <c r="BH14" s="606"/>
      <c r="BI14" s="606"/>
      <c r="BJ14" s="606"/>
      <c r="BK14" s="606"/>
      <c r="BL14" s="606"/>
      <c r="BM14" s="606"/>
      <c r="BN14" s="607"/>
      <c r="BO14" s="665">
        <v>2.1</v>
      </c>
      <c r="BP14" s="665"/>
      <c r="BQ14" s="665"/>
      <c r="BR14" s="665"/>
      <c r="BS14" s="611" t="s">
        <v>121</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513243</v>
      </c>
      <c r="CS14" s="606"/>
      <c r="CT14" s="606"/>
      <c r="CU14" s="606"/>
      <c r="CV14" s="606"/>
      <c r="CW14" s="606"/>
      <c r="CX14" s="606"/>
      <c r="CY14" s="607"/>
      <c r="CZ14" s="665">
        <v>5.9</v>
      </c>
      <c r="DA14" s="665"/>
      <c r="DB14" s="665"/>
      <c r="DC14" s="665"/>
      <c r="DD14" s="611" t="s">
        <v>121</v>
      </c>
      <c r="DE14" s="606"/>
      <c r="DF14" s="606"/>
      <c r="DG14" s="606"/>
      <c r="DH14" s="606"/>
      <c r="DI14" s="606"/>
      <c r="DJ14" s="606"/>
      <c r="DK14" s="606"/>
      <c r="DL14" s="606"/>
      <c r="DM14" s="606"/>
      <c r="DN14" s="606"/>
      <c r="DO14" s="606"/>
      <c r="DP14" s="607"/>
      <c r="DQ14" s="611">
        <v>487943</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21178</v>
      </c>
      <c r="S15" s="606"/>
      <c r="T15" s="606"/>
      <c r="U15" s="606"/>
      <c r="V15" s="606"/>
      <c r="W15" s="606"/>
      <c r="X15" s="606"/>
      <c r="Y15" s="607"/>
      <c r="Z15" s="665">
        <v>0.2</v>
      </c>
      <c r="AA15" s="665"/>
      <c r="AB15" s="665"/>
      <c r="AC15" s="665"/>
      <c r="AD15" s="666">
        <v>21178</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197590</v>
      </c>
      <c r="BH15" s="606"/>
      <c r="BI15" s="606"/>
      <c r="BJ15" s="606"/>
      <c r="BK15" s="606"/>
      <c r="BL15" s="606"/>
      <c r="BM15" s="606"/>
      <c r="BN15" s="607"/>
      <c r="BO15" s="665">
        <v>11</v>
      </c>
      <c r="BP15" s="665"/>
      <c r="BQ15" s="665"/>
      <c r="BR15" s="665"/>
      <c r="BS15" s="611" t="s">
        <v>225</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769084</v>
      </c>
      <c r="CS15" s="606"/>
      <c r="CT15" s="606"/>
      <c r="CU15" s="606"/>
      <c r="CV15" s="606"/>
      <c r="CW15" s="606"/>
      <c r="CX15" s="606"/>
      <c r="CY15" s="607"/>
      <c r="CZ15" s="665">
        <v>8.9</v>
      </c>
      <c r="DA15" s="665"/>
      <c r="DB15" s="665"/>
      <c r="DC15" s="665"/>
      <c r="DD15" s="611">
        <v>62696</v>
      </c>
      <c r="DE15" s="606"/>
      <c r="DF15" s="606"/>
      <c r="DG15" s="606"/>
      <c r="DH15" s="606"/>
      <c r="DI15" s="606"/>
      <c r="DJ15" s="606"/>
      <c r="DK15" s="606"/>
      <c r="DL15" s="606"/>
      <c r="DM15" s="606"/>
      <c r="DN15" s="606"/>
      <c r="DO15" s="606"/>
      <c r="DP15" s="607"/>
      <c r="DQ15" s="611">
        <v>588786</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225</v>
      </c>
      <c r="AA16" s="665"/>
      <c r="AB16" s="665"/>
      <c r="AC16" s="665"/>
      <c r="AD16" s="666" t="s">
        <v>225</v>
      </c>
      <c r="AE16" s="666"/>
      <c r="AF16" s="666"/>
      <c r="AG16" s="666"/>
      <c r="AH16" s="666"/>
      <c r="AI16" s="666"/>
      <c r="AJ16" s="666"/>
      <c r="AK16" s="666"/>
      <c r="AL16" s="608" t="s">
        <v>121</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225</v>
      </c>
      <c r="BH16" s="606"/>
      <c r="BI16" s="606"/>
      <c r="BJ16" s="606"/>
      <c r="BK16" s="606"/>
      <c r="BL16" s="606"/>
      <c r="BM16" s="606"/>
      <c r="BN16" s="607"/>
      <c r="BO16" s="665" t="s">
        <v>121</v>
      </c>
      <c r="BP16" s="665"/>
      <c r="BQ16" s="665"/>
      <c r="BR16" s="665"/>
      <c r="BS16" s="611" t="s">
        <v>121</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225</v>
      </c>
      <c r="CS16" s="606"/>
      <c r="CT16" s="606"/>
      <c r="CU16" s="606"/>
      <c r="CV16" s="606"/>
      <c r="CW16" s="606"/>
      <c r="CX16" s="606"/>
      <c r="CY16" s="607"/>
      <c r="CZ16" s="665" t="s">
        <v>121</v>
      </c>
      <c r="DA16" s="665"/>
      <c r="DB16" s="665"/>
      <c r="DC16" s="665"/>
      <c r="DD16" s="611" t="s">
        <v>121</v>
      </c>
      <c r="DE16" s="606"/>
      <c r="DF16" s="606"/>
      <c r="DG16" s="606"/>
      <c r="DH16" s="606"/>
      <c r="DI16" s="606"/>
      <c r="DJ16" s="606"/>
      <c r="DK16" s="606"/>
      <c r="DL16" s="606"/>
      <c r="DM16" s="606"/>
      <c r="DN16" s="606"/>
      <c r="DO16" s="606"/>
      <c r="DP16" s="607"/>
      <c r="DQ16" s="611" t="s">
        <v>225</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5174</v>
      </c>
      <c r="S17" s="606"/>
      <c r="T17" s="606"/>
      <c r="U17" s="606"/>
      <c r="V17" s="606"/>
      <c r="W17" s="606"/>
      <c r="X17" s="606"/>
      <c r="Y17" s="607"/>
      <c r="Z17" s="665">
        <v>0.1</v>
      </c>
      <c r="AA17" s="665"/>
      <c r="AB17" s="665"/>
      <c r="AC17" s="665"/>
      <c r="AD17" s="666">
        <v>5174</v>
      </c>
      <c r="AE17" s="666"/>
      <c r="AF17" s="666"/>
      <c r="AG17" s="666"/>
      <c r="AH17" s="666"/>
      <c r="AI17" s="666"/>
      <c r="AJ17" s="666"/>
      <c r="AK17" s="666"/>
      <c r="AL17" s="608">
        <v>0.1</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225</v>
      </c>
      <c r="BP17" s="665"/>
      <c r="BQ17" s="665"/>
      <c r="BR17" s="665"/>
      <c r="BS17" s="611" t="s">
        <v>225</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791105</v>
      </c>
      <c r="CS17" s="606"/>
      <c r="CT17" s="606"/>
      <c r="CU17" s="606"/>
      <c r="CV17" s="606"/>
      <c r="CW17" s="606"/>
      <c r="CX17" s="606"/>
      <c r="CY17" s="607"/>
      <c r="CZ17" s="665">
        <v>9.1999999999999993</v>
      </c>
      <c r="DA17" s="665"/>
      <c r="DB17" s="665"/>
      <c r="DC17" s="665"/>
      <c r="DD17" s="611" t="s">
        <v>225</v>
      </c>
      <c r="DE17" s="606"/>
      <c r="DF17" s="606"/>
      <c r="DG17" s="606"/>
      <c r="DH17" s="606"/>
      <c r="DI17" s="606"/>
      <c r="DJ17" s="606"/>
      <c r="DK17" s="606"/>
      <c r="DL17" s="606"/>
      <c r="DM17" s="606"/>
      <c r="DN17" s="606"/>
      <c r="DO17" s="606"/>
      <c r="DP17" s="607"/>
      <c r="DQ17" s="611">
        <v>745979</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3627199</v>
      </c>
      <c r="S18" s="606"/>
      <c r="T18" s="606"/>
      <c r="U18" s="606"/>
      <c r="V18" s="606"/>
      <c r="W18" s="606"/>
      <c r="X18" s="606"/>
      <c r="Y18" s="607"/>
      <c r="Z18" s="665">
        <v>41.3</v>
      </c>
      <c r="AA18" s="665"/>
      <c r="AB18" s="665"/>
      <c r="AC18" s="665"/>
      <c r="AD18" s="666">
        <v>3294857</v>
      </c>
      <c r="AE18" s="666"/>
      <c r="AF18" s="666"/>
      <c r="AG18" s="666"/>
      <c r="AH18" s="666"/>
      <c r="AI18" s="666"/>
      <c r="AJ18" s="666"/>
      <c r="AK18" s="666"/>
      <c r="AL18" s="608">
        <v>60.2</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168</v>
      </c>
      <c r="BH18" s="606"/>
      <c r="BI18" s="606"/>
      <c r="BJ18" s="606"/>
      <c r="BK18" s="606"/>
      <c r="BL18" s="606"/>
      <c r="BM18" s="606"/>
      <c r="BN18" s="607"/>
      <c r="BO18" s="665" t="s">
        <v>121</v>
      </c>
      <c r="BP18" s="665"/>
      <c r="BQ18" s="665"/>
      <c r="BR18" s="665"/>
      <c r="BS18" s="611" t="s">
        <v>225</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225</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3294857</v>
      </c>
      <c r="S19" s="606"/>
      <c r="T19" s="606"/>
      <c r="U19" s="606"/>
      <c r="V19" s="606"/>
      <c r="W19" s="606"/>
      <c r="X19" s="606"/>
      <c r="Y19" s="607"/>
      <c r="Z19" s="665">
        <v>37.5</v>
      </c>
      <c r="AA19" s="665"/>
      <c r="AB19" s="665"/>
      <c r="AC19" s="665"/>
      <c r="AD19" s="666">
        <v>3294857</v>
      </c>
      <c r="AE19" s="666"/>
      <c r="AF19" s="666"/>
      <c r="AG19" s="666"/>
      <c r="AH19" s="666"/>
      <c r="AI19" s="666"/>
      <c r="AJ19" s="666"/>
      <c r="AK19" s="666"/>
      <c r="AL19" s="608">
        <v>60.2</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118495</v>
      </c>
      <c r="BH19" s="606"/>
      <c r="BI19" s="606"/>
      <c r="BJ19" s="606"/>
      <c r="BK19" s="606"/>
      <c r="BL19" s="606"/>
      <c r="BM19" s="606"/>
      <c r="BN19" s="607"/>
      <c r="BO19" s="665">
        <v>6.6</v>
      </c>
      <c r="BP19" s="665"/>
      <c r="BQ19" s="665"/>
      <c r="BR19" s="665"/>
      <c r="BS19" s="611" t="s">
        <v>168</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225</v>
      </c>
      <c r="DA19" s="665"/>
      <c r="DB19" s="665"/>
      <c r="DC19" s="665"/>
      <c r="DD19" s="611" t="s">
        <v>121</v>
      </c>
      <c r="DE19" s="606"/>
      <c r="DF19" s="606"/>
      <c r="DG19" s="606"/>
      <c r="DH19" s="606"/>
      <c r="DI19" s="606"/>
      <c r="DJ19" s="606"/>
      <c r="DK19" s="606"/>
      <c r="DL19" s="606"/>
      <c r="DM19" s="606"/>
      <c r="DN19" s="606"/>
      <c r="DO19" s="606"/>
      <c r="DP19" s="607"/>
      <c r="DQ19" s="611" t="s">
        <v>225</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332342</v>
      </c>
      <c r="S20" s="606"/>
      <c r="T20" s="606"/>
      <c r="U20" s="606"/>
      <c r="V20" s="606"/>
      <c r="W20" s="606"/>
      <c r="X20" s="606"/>
      <c r="Y20" s="607"/>
      <c r="Z20" s="665">
        <v>3.8</v>
      </c>
      <c r="AA20" s="665"/>
      <c r="AB20" s="665"/>
      <c r="AC20" s="665"/>
      <c r="AD20" s="666" t="s">
        <v>121</v>
      </c>
      <c r="AE20" s="666"/>
      <c r="AF20" s="666"/>
      <c r="AG20" s="666"/>
      <c r="AH20" s="666"/>
      <c r="AI20" s="666"/>
      <c r="AJ20" s="666"/>
      <c r="AK20" s="666"/>
      <c r="AL20" s="608" t="s">
        <v>121</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118495</v>
      </c>
      <c r="BH20" s="606"/>
      <c r="BI20" s="606"/>
      <c r="BJ20" s="606"/>
      <c r="BK20" s="606"/>
      <c r="BL20" s="606"/>
      <c r="BM20" s="606"/>
      <c r="BN20" s="607"/>
      <c r="BO20" s="665">
        <v>6.6</v>
      </c>
      <c r="BP20" s="665"/>
      <c r="BQ20" s="665"/>
      <c r="BR20" s="665"/>
      <c r="BS20" s="611" t="s">
        <v>225</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8628320</v>
      </c>
      <c r="CS20" s="606"/>
      <c r="CT20" s="606"/>
      <c r="CU20" s="606"/>
      <c r="CV20" s="606"/>
      <c r="CW20" s="606"/>
      <c r="CX20" s="606"/>
      <c r="CY20" s="607"/>
      <c r="CZ20" s="665">
        <v>100</v>
      </c>
      <c r="DA20" s="665"/>
      <c r="DB20" s="665"/>
      <c r="DC20" s="665"/>
      <c r="DD20" s="611">
        <v>290899</v>
      </c>
      <c r="DE20" s="606"/>
      <c r="DF20" s="606"/>
      <c r="DG20" s="606"/>
      <c r="DH20" s="606"/>
      <c r="DI20" s="606"/>
      <c r="DJ20" s="606"/>
      <c r="DK20" s="606"/>
      <c r="DL20" s="606"/>
      <c r="DM20" s="606"/>
      <c r="DN20" s="606"/>
      <c r="DO20" s="606"/>
      <c r="DP20" s="607"/>
      <c r="DQ20" s="611">
        <v>6582472</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168</v>
      </c>
      <c r="S21" s="606"/>
      <c r="T21" s="606"/>
      <c r="U21" s="606"/>
      <c r="V21" s="606"/>
      <c r="W21" s="606"/>
      <c r="X21" s="606"/>
      <c r="Y21" s="607"/>
      <c r="Z21" s="665" t="s">
        <v>269</v>
      </c>
      <c r="AA21" s="665"/>
      <c r="AB21" s="665"/>
      <c r="AC21" s="665"/>
      <c r="AD21" s="666" t="s">
        <v>121</v>
      </c>
      <c r="AE21" s="666"/>
      <c r="AF21" s="666"/>
      <c r="AG21" s="666"/>
      <c r="AH21" s="666"/>
      <c r="AI21" s="666"/>
      <c r="AJ21" s="666"/>
      <c r="AK21" s="666"/>
      <c r="AL21" s="608" t="s">
        <v>225</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2187</v>
      </c>
      <c r="BH21" s="606"/>
      <c r="BI21" s="606"/>
      <c r="BJ21" s="606"/>
      <c r="BK21" s="606"/>
      <c r="BL21" s="606"/>
      <c r="BM21" s="606"/>
      <c r="BN21" s="607"/>
      <c r="BO21" s="665">
        <v>0.1</v>
      </c>
      <c r="BP21" s="665"/>
      <c r="BQ21" s="665"/>
      <c r="BR21" s="665"/>
      <c r="BS21" s="611" t="s">
        <v>168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5914955</v>
      </c>
      <c r="S22" s="606"/>
      <c r="T22" s="606"/>
      <c r="U22" s="606"/>
      <c r="V22" s="606"/>
      <c r="W22" s="606"/>
      <c r="X22" s="606"/>
      <c r="Y22" s="607"/>
      <c r="Z22" s="665">
        <v>67.400000000000006</v>
      </c>
      <c r="AA22" s="665"/>
      <c r="AB22" s="665"/>
      <c r="AC22" s="665"/>
      <c r="AD22" s="666">
        <v>5466305</v>
      </c>
      <c r="AE22" s="666"/>
      <c r="AF22" s="666"/>
      <c r="AG22" s="666"/>
      <c r="AH22" s="666"/>
      <c r="AI22" s="666"/>
      <c r="AJ22" s="666"/>
      <c r="AK22" s="666"/>
      <c r="AL22" s="608">
        <v>99.8</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225</v>
      </c>
      <c r="BP22" s="665"/>
      <c r="BQ22" s="665"/>
      <c r="BR22" s="665"/>
      <c r="BS22" s="611" t="s">
        <v>121</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2428</v>
      </c>
      <c r="S23" s="606"/>
      <c r="T23" s="606"/>
      <c r="U23" s="606"/>
      <c r="V23" s="606"/>
      <c r="W23" s="606"/>
      <c r="X23" s="606"/>
      <c r="Y23" s="607"/>
      <c r="Z23" s="665">
        <v>0</v>
      </c>
      <c r="AA23" s="665"/>
      <c r="AB23" s="665"/>
      <c r="AC23" s="665"/>
      <c r="AD23" s="666">
        <v>2428</v>
      </c>
      <c r="AE23" s="666"/>
      <c r="AF23" s="666"/>
      <c r="AG23" s="666"/>
      <c r="AH23" s="666"/>
      <c r="AI23" s="666"/>
      <c r="AJ23" s="666"/>
      <c r="AK23" s="666"/>
      <c r="AL23" s="608">
        <v>0</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v>116308</v>
      </c>
      <c r="BH23" s="606"/>
      <c r="BI23" s="606"/>
      <c r="BJ23" s="606"/>
      <c r="BK23" s="606"/>
      <c r="BL23" s="606"/>
      <c r="BM23" s="606"/>
      <c r="BN23" s="607"/>
      <c r="BO23" s="665">
        <v>6.5</v>
      </c>
      <c r="BP23" s="665"/>
      <c r="BQ23" s="665"/>
      <c r="BR23" s="665"/>
      <c r="BS23" s="611" t="s">
        <v>168</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60174</v>
      </c>
      <c r="S24" s="606"/>
      <c r="T24" s="606"/>
      <c r="U24" s="606"/>
      <c r="V24" s="606"/>
      <c r="W24" s="606"/>
      <c r="X24" s="606"/>
      <c r="Y24" s="607"/>
      <c r="Z24" s="665">
        <v>0.7</v>
      </c>
      <c r="AA24" s="665"/>
      <c r="AB24" s="665"/>
      <c r="AC24" s="665"/>
      <c r="AD24" s="666" t="s">
        <v>121</v>
      </c>
      <c r="AE24" s="666"/>
      <c r="AF24" s="666"/>
      <c r="AG24" s="666"/>
      <c r="AH24" s="666"/>
      <c r="AI24" s="666"/>
      <c r="AJ24" s="666"/>
      <c r="AK24" s="666"/>
      <c r="AL24" s="608" t="s">
        <v>121</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168</v>
      </c>
      <c r="BH24" s="606"/>
      <c r="BI24" s="606"/>
      <c r="BJ24" s="606"/>
      <c r="BK24" s="606"/>
      <c r="BL24" s="606"/>
      <c r="BM24" s="606"/>
      <c r="BN24" s="607"/>
      <c r="BO24" s="665" t="s">
        <v>168</v>
      </c>
      <c r="BP24" s="665"/>
      <c r="BQ24" s="665"/>
      <c r="BR24" s="665"/>
      <c r="BS24" s="611" t="s">
        <v>225</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3856094</v>
      </c>
      <c r="CS24" s="669"/>
      <c r="CT24" s="669"/>
      <c r="CU24" s="669"/>
      <c r="CV24" s="669"/>
      <c r="CW24" s="669"/>
      <c r="CX24" s="669"/>
      <c r="CY24" s="715"/>
      <c r="CZ24" s="716">
        <v>44.7</v>
      </c>
      <c r="DA24" s="685"/>
      <c r="DB24" s="685"/>
      <c r="DC24" s="719"/>
      <c r="DD24" s="714">
        <v>2770740</v>
      </c>
      <c r="DE24" s="669"/>
      <c r="DF24" s="669"/>
      <c r="DG24" s="669"/>
      <c r="DH24" s="669"/>
      <c r="DI24" s="669"/>
      <c r="DJ24" s="669"/>
      <c r="DK24" s="715"/>
      <c r="DL24" s="714">
        <v>2676266</v>
      </c>
      <c r="DM24" s="669"/>
      <c r="DN24" s="669"/>
      <c r="DO24" s="669"/>
      <c r="DP24" s="669"/>
      <c r="DQ24" s="669"/>
      <c r="DR24" s="669"/>
      <c r="DS24" s="669"/>
      <c r="DT24" s="669"/>
      <c r="DU24" s="669"/>
      <c r="DV24" s="715"/>
      <c r="DW24" s="716">
        <v>46.7</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134948</v>
      </c>
      <c r="S25" s="606"/>
      <c r="T25" s="606"/>
      <c r="U25" s="606"/>
      <c r="V25" s="606"/>
      <c r="W25" s="606"/>
      <c r="X25" s="606"/>
      <c r="Y25" s="607"/>
      <c r="Z25" s="665">
        <v>1.5</v>
      </c>
      <c r="AA25" s="665"/>
      <c r="AB25" s="665"/>
      <c r="AC25" s="665"/>
      <c r="AD25" s="666">
        <v>5778</v>
      </c>
      <c r="AE25" s="666"/>
      <c r="AF25" s="666"/>
      <c r="AG25" s="666"/>
      <c r="AH25" s="666"/>
      <c r="AI25" s="666"/>
      <c r="AJ25" s="666"/>
      <c r="AK25" s="666"/>
      <c r="AL25" s="608">
        <v>0.1</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225</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1593202</v>
      </c>
      <c r="CS25" s="604"/>
      <c r="CT25" s="604"/>
      <c r="CU25" s="604"/>
      <c r="CV25" s="604"/>
      <c r="CW25" s="604"/>
      <c r="CX25" s="604"/>
      <c r="CY25" s="605"/>
      <c r="CZ25" s="608">
        <v>18.5</v>
      </c>
      <c r="DA25" s="637"/>
      <c r="DB25" s="637"/>
      <c r="DC25" s="638"/>
      <c r="DD25" s="611">
        <v>1496855</v>
      </c>
      <c r="DE25" s="604"/>
      <c r="DF25" s="604"/>
      <c r="DG25" s="604"/>
      <c r="DH25" s="604"/>
      <c r="DI25" s="604"/>
      <c r="DJ25" s="604"/>
      <c r="DK25" s="605"/>
      <c r="DL25" s="611">
        <v>1432523</v>
      </c>
      <c r="DM25" s="604"/>
      <c r="DN25" s="604"/>
      <c r="DO25" s="604"/>
      <c r="DP25" s="604"/>
      <c r="DQ25" s="604"/>
      <c r="DR25" s="604"/>
      <c r="DS25" s="604"/>
      <c r="DT25" s="604"/>
      <c r="DU25" s="604"/>
      <c r="DV25" s="605"/>
      <c r="DW25" s="608">
        <v>25</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47839</v>
      </c>
      <c r="S26" s="606"/>
      <c r="T26" s="606"/>
      <c r="U26" s="606"/>
      <c r="V26" s="606"/>
      <c r="W26" s="606"/>
      <c r="X26" s="606"/>
      <c r="Y26" s="607"/>
      <c r="Z26" s="665">
        <v>0.5</v>
      </c>
      <c r="AA26" s="665"/>
      <c r="AB26" s="665"/>
      <c r="AC26" s="665"/>
      <c r="AD26" s="666" t="s">
        <v>225</v>
      </c>
      <c r="AE26" s="666"/>
      <c r="AF26" s="666"/>
      <c r="AG26" s="666"/>
      <c r="AH26" s="666"/>
      <c r="AI26" s="666"/>
      <c r="AJ26" s="666"/>
      <c r="AK26" s="666"/>
      <c r="AL26" s="608" t="s">
        <v>225</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225</v>
      </c>
      <c r="BH26" s="606"/>
      <c r="BI26" s="606"/>
      <c r="BJ26" s="606"/>
      <c r="BK26" s="606"/>
      <c r="BL26" s="606"/>
      <c r="BM26" s="606"/>
      <c r="BN26" s="607"/>
      <c r="BO26" s="665" t="s">
        <v>225</v>
      </c>
      <c r="BP26" s="665"/>
      <c r="BQ26" s="665"/>
      <c r="BR26" s="665"/>
      <c r="BS26" s="611" t="s">
        <v>225</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1027489</v>
      </c>
      <c r="CS26" s="606"/>
      <c r="CT26" s="606"/>
      <c r="CU26" s="606"/>
      <c r="CV26" s="606"/>
      <c r="CW26" s="606"/>
      <c r="CX26" s="606"/>
      <c r="CY26" s="607"/>
      <c r="CZ26" s="608">
        <v>11.9</v>
      </c>
      <c r="DA26" s="637"/>
      <c r="DB26" s="637"/>
      <c r="DC26" s="638"/>
      <c r="DD26" s="611">
        <v>962670</v>
      </c>
      <c r="DE26" s="606"/>
      <c r="DF26" s="606"/>
      <c r="DG26" s="606"/>
      <c r="DH26" s="606"/>
      <c r="DI26" s="606"/>
      <c r="DJ26" s="606"/>
      <c r="DK26" s="607"/>
      <c r="DL26" s="611" t="s">
        <v>225</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744607</v>
      </c>
      <c r="S27" s="606"/>
      <c r="T27" s="606"/>
      <c r="U27" s="606"/>
      <c r="V27" s="606"/>
      <c r="W27" s="606"/>
      <c r="X27" s="606"/>
      <c r="Y27" s="607"/>
      <c r="Z27" s="665">
        <v>8.5</v>
      </c>
      <c r="AA27" s="665"/>
      <c r="AB27" s="665"/>
      <c r="AC27" s="665"/>
      <c r="AD27" s="666" t="s">
        <v>225</v>
      </c>
      <c r="AE27" s="666"/>
      <c r="AF27" s="666"/>
      <c r="AG27" s="666"/>
      <c r="AH27" s="666"/>
      <c r="AI27" s="666"/>
      <c r="AJ27" s="666"/>
      <c r="AK27" s="666"/>
      <c r="AL27" s="608" t="s">
        <v>225</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1794502</v>
      </c>
      <c r="BH27" s="606"/>
      <c r="BI27" s="606"/>
      <c r="BJ27" s="606"/>
      <c r="BK27" s="606"/>
      <c r="BL27" s="606"/>
      <c r="BM27" s="606"/>
      <c r="BN27" s="607"/>
      <c r="BO27" s="665">
        <v>100</v>
      </c>
      <c r="BP27" s="665"/>
      <c r="BQ27" s="665"/>
      <c r="BR27" s="665"/>
      <c r="BS27" s="611">
        <v>9795</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1471787</v>
      </c>
      <c r="CS27" s="604"/>
      <c r="CT27" s="604"/>
      <c r="CU27" s="604"/>
      <c r="CV27" s="604"/>
      <c r="CW27" s="604"/>
      <c r="CX27" s="604"/>
      <c r="CY27" s="605"/>
      <c r="CZ27" s="608">
        <v>17.100000000000001</v>
      </c>
      <c r="DA27" s="637"/>
      <c r="DB27" s="637"/>
      <c r="DC27" s="638"/>
      <c r="DD27" s="611">
        <v>527906</v>
      </c>
      <c r="DE27" s="604"/>
      <c r="DF27" s="604"/>
      <c r="DG27" s="604"/>
      <c r="DH27" s="604"/>
      <c r="DI27" s="604"/>
      <c r="DJ27" s="604"/>
      <c r="DK27" s="605"/>
      <c r="DL27" s="611">
        <v>522991</v>
      </c>
      <c r="DM27" s="604"/>
      <c r="DN27" s="604"/>
      <c r="DO27" s="604"/>
      <c r="DP27" s="604"/>
      <c r="DQ27" s="604"/>
      <c r="DR27" s="604"/>
      <c r="DS27" s="604"/>
      <c r="DT27" s="604"/>
      <c r="DU27" s="604"/>
      <c r="DV27" s="605"/>
      <c r="DW27" s="608">
        <v>9.1</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168</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791105</v>
      </c>
      <c r="CS28" s="606"/>
      <c r="CT28" s="606"/>
      <c r="CU28" s="606"/>
      <c r="CV28" s="606"/>
      <c r="CW28" s="606"/>
      <c r="CX28" s="606"/>
      <c r="CY28" s="607"/>
      <c r="CZ28" s="608">
        <v>9.1999999999999993</v>
      </c>
      <c r="DA28" s="637"/>
      <c r="DB28" s="637"/>
      <c r="DC28" s="638"/>
      <c r="DD28" s="611">
        <v>745979</v>
      </c>
      <c r="DE28" s="606"/>
      <c r="DF28" s="606"/>
      <c r="DG28" s="606"/>
      <c r="DH28" s="606"/>
      <c r="DI28" s="606"/>
      <c r="DJ28" s="606"/>
      <c r="DK28" s="607"/>
      <c r="DL28" s="611">
        <v>720752</v>
      </c>
      <c r="DM28" s="606"/>
      <c r="DN28" s="606"/>
      <c r="DO28" s="606"/>
      <c r="DP28" s="606"/>
      <c r="DQ28" s="606"/>
      <c r="DR28" s="606"/>
      <c r="DS28" s="606"/>
      <c r="DT28" s="606"/>
      <c r="DU28" s="606"/>
      <c r="DV28" s="607"/>
      <c r="DW28" s="608">
        <v>12.6</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606383</v>
      </c>
      <c r="S29" s="606"/>
      <c r="T29" s="606"/>
      <c r="U29" s="606"/>
      <c r="V29" s="606"/>
      <c r="W29" s="606"/>
      <c r="X29" s="606"/>
      <c r="Y29" s="607"/>
      <c r="Z29" s="665">
        <v>6.9</v>
      </c>
      <c r="AA29" s="665"/>
      <c r="AB29" s="665"/>
      <c r="AC29" s="665"/>
      <c r="AD29" s="666" t="s">
        <v>121</v>
      </c>
      <c r="AE29" s="666"/>
      <c r="AF29" s="666"/>
      <c r="AG29" s="666"/>
      <c r="AH29" s="666"/>
      <c r="AI29" s="666"/>
      <c r="AJ29" s="666"/>
      <c r="AK29" s="666"/>
      <c r="AL29" s="608" t="s">
        <v>225</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64</v>
      </c>
      <c r="CG29" s="644"/>
      <c r="CH29" s="644"/>
      <c r="CI29" s="644"/>
      <c r="CJ29" s="644"/>
      <c r="CK29" s="644"/>
      <c r="CL29" s="644"/>
      <c r="CM29" s="644"/>
      <c r="CN29" s="644"/>
      <c r="CO29" s="644"/>
      <c r="CP29" s="644"/>
      <c r="CQ29" s="645"/>
      <c r="CR29" s="603">
        <v>791068</v>
      </c>
      <c r="CS29" s="604"/>
      <c r="CT29" s="604"/>
      <c r="CU29" s="604"/>
      <c r="CV29" s="604"/>
      <c r="CW29" s="604"/>
      <c r="CX29" s="604"/>
      <c r="CY29" s="605"/>
      <c r="CZ29" s="608">
        <v>9.1999999999999993</v>
      </c>
      <c r="DA29" s="637"/>
      <c r="DB29" s="637"/>
      <c r="DC29" s="638"/>
      <c r="DD29" s="611">
        <v>745942</v>
      </c>
      <c r="DE29" s="604"/>
      <c r="DF29" s="604"/>
      <c r="DG29" s="604"/>
      <c r="DH29" s="604"/>
      <c r="DI29" s="604"/>
      <c r="DJ29" s="604"/>
      <c r="DK29" s="605"/>
      <c r="DL29" s="611">
        <v>720715</v>
      </c>
      <c r="DM29" s="604"/>
      <c r="DN29" s="604"/>
      <c r="DO29" s="604"/>
      <c r="DP29" s="604"/>
      <c r="DQ29" s="604"/>
      <c r="DR29" s="604"/>
      <c r="DS29" s="604"/>
      <c r="DT29" s="604"/>
      <c r="DU29" s="604"/>
      <c r="DV29" s="605"/>
      <c r="DW29" s="608">
        <v>12.6</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33927</v>
      </c>
      <c r="S30" s="606"/>
      <c r="T30" s="606"/>
      <c r="U30" s="606"/>
      <c r="V30" s="606"/>
      <c r="W30" s="606"/>
      <c r="X30" s="606"/>
      <c r="Y30" s="607"/>
      <c r="Z30" s="665">
        <v>0.4</v>
      </c>
      <c r="AA30" s="665"/>
      <c r="AB30" s="665"/>
      <c r="AC30" s="665"/>
      <c r="AD30" s="666">
        <v>2251</v>
      </c>
      <c r="AE30" s="666"/>
      <c r="AF30" s="666"/>
      <c r="AG30" s="666"/>
      <c r="AH30" s="666"/>
      <c r="AI30" s="666"/>
      <c r="AJ30" s="666"/>
      <c r="AK30" s="666"/>
      <c r="AL30" s="608">
        <v>0</v>
      </c>
      <c r="AM30" s="609"/>
      <c r="AN30" s="609"/>
      <c r="AO30" s="667"/>
      <c r="AP30" s="693" t="s">
        <v>300</v>
      </c>
      <c r="AQ30" s="694"/>
      <c r="AR30" s="694"/>
      <c r="AS30" s="694"/>
      <c r="AT30" s="699" t="s">
        <v>301</v>
      </c>
      <c r="AU30" s="210"/>
      <c r="AV30" s="210"/>
      <c r="AW30" s="210"/>
      <c r="AX30" s="702" t="s">
        <v>176</v>
      </c>
      <c r="AY30" s="703"/>
      <c r="AZ30" s="703"/>
      <c r="BA30" s="703"/>
      <c r="BB30" s="703"/>
      <c r="BC30" s="703"/>
      <c r="BD30" s="703"/>
      <c r="BE30" s="703"/>
      <c r="BF30" s="704"/>
      <c r="BG30" s="683">
        <v>98.2</v>
      </c>
      <c r="BH30" s="684"/>
      <c r="BI30" s="684"/>
      <c r="BJ30" s="684"/>
      <c r="BK30" s="684"/>
      <c r="BL30" s="684"/>
      <c r="BM30" s="685">
        <v>91.8</v>
      </c>
      <c r="BN30" s="684"/>
      <c r="BO30" s="684"/>
      <c r="BP30" s="684"/>
      <c r="BQ30" s="686"/>
      <c r="BR30" s="683">
        <v>98.3</v>
      </c>
      <c r="BS30" s="684"/>
      <c r="BT30" s="684"/>
      <c r="BU30" s="684"/>
      <c r="BV30" s="684"/>
      <c r="BW30" s="684"/>
      <c r="BX30" s="685">
        <v>92.1</v>
      </c>
      <c r="BY30" s="684"/>
      <c r="BZ30" s="684"/>
      <c r="CA30" s="684"/>
      <c r="CB30" s="686"/>
      <c r="CD30" s="689"/>
      <c r="CE30" s="690"/>
      <c r="CF30" s="647" t="s">
        <v>302</v>
      </c>
      <c r="CG30" s="644"/>
      <c r="CH30" s="644"/>
      <c r="CI30" s="644"/>
      <c r="CJ30" s="644"/>
      <c r="CK30" s="644"/>
      <c r="CL30" s="644"/>
      <c r="CM30" s="644"/>
      <c r="CN30" s="644"/>
      <c r="CO30" s="644"/>
      <c r="CP30" s="644"/>
      <c r="CQ30" s="645"/>
      <c r="CR30" s="603">
        <v>727168</v>
      </c>
      <c r="CS30" s="606"/>
      <c r="CT30" s="606"/>
      <c r="CU30" s="606"/>
      <c r="CV30" s="606"/>
      <c r="CW30" s="606"/>
      <c r="CX30" s="606"/>
      <c r="CY30" s="607"/>
      <c r="CZ30" s="608">
        <v>8.4</v>
      </c>
      <c r="DA30" s="637"/>
      <c r="DB30" s="637"/>
      <c r="DC30" s="638"/>
      <c r="DD30" s="611">
        <v>686865</v>
      </c>
      <c r="DE30" s="606"/>
      <c r="DF30" s="606"/>
      <c r="DG30" s="606"/>
      <c r="DH30" s="606"/>
      <c r="DI30" s="606"/>
      <c r="DJ30" s="606"/>
      <c r="DK30" s="607"/>
      <c r="DL30" s="611">
        <v>664408</v>
      </c>
      <c r="DM30" s="606"/>
      <c r="DN30" s="606"/>
      <c r="DO30" s="606"/>
      <c r="DP30" s="606"/>
      <c r="DQ30" s="606"/>
      <c r="DR30" s="606"/>
      <c r="DS30" s="606"/>
      <c r="DT30" s="606"/>
      <c r="DU30" s="606"/>
      <c r="DV30" s="607"/>
      <c r="DW30" s="608">
        <v>11.6</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60939</v>
      </c>
      <c r="S31" s="606"/>
      <c r="T31" s="606"/>
      <c r="U31" s="606"/>
      <c r="V31" s="606"/>
      <c r="W31" s="606"/>
      <c r="X31" s="606"/>
      <c r="Y31" s="607"/>
      <c r="Z31" s="665">
        <v>0.7</v>
      </c>
      <c r="AA31" s="665"/>
      <c r="AB31" s="665"/>
      <c r="AC31" s="665"/>
      <c r="AD31" s="666" t="s">
        <v>121</v>
      </c>
      <c r="AE31" s="666"/>
      <c r="AF31" s="666"/>
      <c r="AG31" s="666"/>
      <c r="AH31" s="666"/>
      <c r="AI31" s="666"/>
      <c r="AJ31" s="666"/>
      <c r="AK31" s="666"/>
      <c r="AL31" s="608" t="s">
        <v>225</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98.4</v>
      </c>
      <c r="BH31" s="604"/>
      <c r="BI31" s="604"/>
      <c r="BJ31" s="604"/>
      <c r="BK31" s="604"/>
      <c r="BL31" s="604"/>
      <c r="BM31" s="609">
        <v>94.5</v>
      </c>
      <c r="BN31" s="682"/>
      <c r="BO31" s="682"/>
      <c r="BP31" s="682"/>
      <c r="BQ31" s="643"/>
      <c r="BR31" s="681">
        <v>98.5</v>
      </c>
      <c r="BS31" s="604"/>
      <c r="BT31" s="604"/>
      <c r="BU31" s="604"/>
      <c r="BV31" s="604"/>
      <c r="BW31" s="604"/>
      <c r="BX31" s="609">
        <v>94.7</v>
      </c>
      <c r="BY31" s="682"/>
      <c r="BZ31" s="682"/>
      <c r="CA31" s="682"/>
      <c r="CB31" s="643"/>
      <c r="CD31" s="689"/>
      <c r="CE31" s="690"/>
      <c r="CF31" s="647" t="s">
        <v>306</v>
      </c>
      <c r="CG31" s="644"/>
      <c r="CH31" s="644"/>
      <c r="CI31" s="644"/>
      <c r="CJ31" s="644"/>
      <c r="CK31" s="644"/>
      <c r="CL31" s="644"/>
      <c r="CM31" s="644"/>
      <c r="CN31" s="644"/>
      <c r="CO31" s="644"/>
      <c r="CP31" s="644"/>
      <c r="CQ31" s="645"/>
      <c r="CR31" s="603">
        <v>63900</v>
      </c>
      <c r="CS31" s="604"/>
      <c r="CT31" s="604"/>
      <c r="CU31" s="604"/>
      <c r="CV31" s="604"/>
      <c r="CW31" s="604"/>
      <c r="CX31" s="604"/>
      <c r="CY31" s="605"/>
      <c r="CZ31" s="608">
        <v>0.7</v>
      </c>
      <c r="DA31" s="637"/>
      <c r="DB31" s="637"/>
      <c r="DC31" s="638"/>
      <c r="DD31" s="611">
        <v>59077</v>
      </c>
      <c r="DE31" s="604"/>
      <c r="DF31" s="604"/>
      <c r="DG31" s="604"/>
      <c r="DH31" s="604"/>
      <c r="DI31" s="604"/>
      <c r="DJ31" s="604"/>
      <c r="DK31" s="605"/>
      <c r="DL31" s="611">
        <v>56307</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237643</v>
      </c>
      <c r="S32" s="606"/>
      <c r="T32" s="606"/>
      <c r="U32" s="606"/>
      <c r="V32" s="606"/>
      <c r="W32" s="606"/>
      <c r="X32" s="606"/>
      <c r="Y32" s="607"/>
      <c r="Z32" s="665">
        <v>2.7</v>
      </c>
      <c r="AA32" s="665"/>
      <c r="AB32" s="665"/>
      <c r="AC32" s="665"/>
      <c r="AD32" s="666" t="s">
        <v>269</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97.5</v>
      </c>
      <c r="BH32" s="619"/>
      <c r="BI32" s="619"/>
      <c r="BJ32" s="619"/>
      <c r="BK32" s="619"/>
      <c r="BL32" s="619"/>
      <c r="BM32" s="663">
        <v>89.5</v>
      </c>
      <c r="BN32" s="619"/>
      <c r="BO32" s="619"/>
      <c r="BP32" s="619"/>
      <c r="BQ32" s="656"/>
      <c r="BR32" s="680">
        <v>97.6</v>
      </c>
      <c r="BS32" s="619"/>
      <c r="BT32" s="619"/>
      <c r="BU32" s="619"/>
      <c r="BV32" s="619"/>
      <c r="BW32" s="619"/>
      <c r="BX32" s="663">
        <v>90</v>
      </c>
      <c r="BY32" s="619"/>
      <c r="BZ32" s="619"/>
      <c r="CA32" s="619"/>
      <c r="CB32" s="656"/>
      <c r="CD32" s="691"/>
      <c r="CE32" s="692"/>
      <c r="CF32" s="647" t="s">
        <v>309</v>
      </c>
      <c r="CG32" s="644"/>
      <c r="CH32" s="644"/>
      <c r="CI32" s="644"/>
      <c r="CJ32" s="644"/>
      <c r="CK32" s="644"/>
      <c r="CL32" s="644"/>
      <c r="CM32" s="644"/>
      <c r="CN32" s="644"/>
      <c r="CO32" s="644"/>
      <c r="CP32" s="644"/>
      <c r="CQ32" s="645"/>
      <c r="CR32" s="603">
        <v>37</v>
      </c>
      <c r="CS32" s="606"/>
      <c r="CT32" s="606"/>
      <c r="CU32" s="606"/>
      <c r="CV32" s="606"/>
      <c r="CW32" s="606"/>
      <c r="CX32" s="606"/>
      <c r="CY32" s="607"/>
      <c r="CZ32" s="608">
        <v>0</v>
      </c>
      <c r="DA32" s="637"/>
      <c r="DB32" s="637"/>
      <c r="DC32" s="638"/>
      <c r="DD32" s="611">
        <v>37</v>
      </c>
      <c r="DE32" s="606"/>
      <c r="DF32" s="606"/>
      <c r="DG32" s="606"/>
      <c r="DH32" s="606"/>
      <c r="DI32" s="606"/>
      <c r="DJ32" s="606"/>
      <c r="DK32" s="607"/>
      <c r="DL32" s="611">
        <v>37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302465</v>
      </c>
      <c r="S33" s="606"/>
      <c r="T33" s="606"/>
      <c r="U33" s="606"/>
      <c r="V33" s="606"/>
      <c r="W33" s="606"/>
      <c r="X33" s="606"/>
      <c r="Y33" s="607"/>
      <c r="Z33" s="665">
        <v>3.4</v>
      </c>
      <c r="AA33" s="665"/>
      <c r="AB33" s="665"/>
      <c r="AC33" s="665"/>
      <c r="AD33" s="666" t="s">
        <v>121</v>
      </c>
      <c r="AE33" s="666"/>
      <c r="AF33" s="666"/>
      <c r="AG33" s="666"/>
      <c r="AH33" s="666"/>
      <c r="AI33" s="666"/>
      <c r="AJ33" s="666"/>
      <c r="AK33" s="666"/>
      <c r="AL33" s="608" t="s">
        <v>225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4481327</v>
      </c>
      <c r="CS33" s="604"/>
      <c r="CT33" s="604"/>
      <c r="CU33" s="604"/>
      <c r="CV33" s="604"/>
      <c r="CW33" s="604"/>
      <c r="CX33" s="604"/>
      <c r="CY33" s="605"/>
      <c r="CZ33" s="608">
        <v>51.9</v>
      </c>
      <c r="DA33" s="637"/>
      <c r="DB33" s="637"/>
      <c r="DC33" s="638"/>
      <c r="DD33" s="611">
        <v>3738218</v>
      </c>
      <c r="DE33" s="604"/>
      <c r="DF33" s="604"/>
      <c r="DG33" s="604"/>
      <c r="DH33" s="604"/>
      <c r="DI33" s="604"/>
      <c r="DJ33" s="604"/>
      <c r="DK33" s="605"/>
      <c r="DL33" s="611">
        <v>2936977</v>
      </c>
      <c r="DM33" s="604"/>
      <c r="DN33" s="604"/>
      <c r="DO33" s="604"/>
      <c r="DP33" s="604"/>
      <c r="DQ33" s="604"/>
      <c r="DR33" s="604"/>
      <c r="DS33" s="604"/>
      <c r="DT33" s="604"/>
      <c r="DU33" s="604"/>
      <c r="DV33" s="605"/>
      <c r="DW33" s="608">
        <v>51.2</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165619</v>
      </c>
      <c r="S34" s="606"/>
      <c r="T34" s="606"/>
      <c r="U34" s="606"/>
      <c r="V34" s="606"/>
      <c r="W34" s="606"/>
      <c r="X34" s="606"/>
      <c r="Y34" s="607"/>
      <c r="Z34" s="665">
        <v>1.9</v>
      </c>
      <c r="AA34" s="665"/>
      <c r="AB34" s="665"/>
      <c r="AC34" s="665"/>
      <c r="AD34" s="666">
        <v>19</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1050440</v>
      </c>
      <c r="CS34" s="606"/>
      <c r="CT34" s="606"/>
      <c r="CU34" s="606"/>
      <c r="CV34" s="606"/>
      <c r="CW34" s="606"/>
      <c r="CX34" s="606"/>
      <c r="CY34" s="607"/>
      <c r="CZ34" s="608">
        <v>12.2</v>
      </c>
      <c r="DA34" s="637"/>
      <c r="DB34" s="637"/>
      <c r="DC34" s="638"/>
      <c r="DD34" s="611">
        <v>867213</v>
      </c>
      <c r="DE34" s="606"/>
      <c r="DF34" s="606"/>
      <c r="DG34" s="606"/>
      <c r="DH34" s="606"/>
      <c r="DI34" s="606"/>
      <c r="DJ34" s="606"/>
      <c r="DK34" s="607"/>
      <c r="DL34" s="611">
        <v>499828</v>
      </c>
      <c r="DM34" s="606"/>
      <c r="DN34" s="606"/>
      <c r="DO34" s="606"/>
      <c r="DP34" s="606"/>
      <c r="DQ34" s="606"/>
      <c r="DR34" s="606"/>
      <c r="DS34" s="606"/>
      <c r="DT34" s="606"/>
      <c r="DU34" s="606"/>
      <c r="DV34" s="607"/>
      <c r="DW34" s="608">
        <v>8.6999999999999993</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467179</v>
      </c>
      <c r="S35" s="606"/>
      <c r="T35" s="606"/>
      <c r="U35" s="606"/>
      <c r="V35" s="606"/>
      <c r="W35" s="606"/>
      <c r="X35" s="606"/>
      <c r="Y35" s="607"/>
      <c r="Z35" s="665">
        <v>5.3</v>
      </c>
      <c r="AA35" s="665"/>
      <c r="AB35" s="665"/>
      <c r="AC35" s="665"/>
      <c r="AD35" s="666" t="s">
        <v>121</v>
      </c>
      <c r="AE35" s="666"/>
      <c r="AF35" s="666"/>
      <c r="AG35" s="666"/>
      <c r="AH35" s="666"/>
      <c r="AI35" s="666"/>
      <c r="AJ35" s="666"/>
      <c r="AK35" s="666"/>
      <c r="AL35" s="608" t="s">
        <v>121</v>
      </c>
      <c r="AM35" s="609"/>
      <c r="AN35" s="609"/>
      <c r="AO35" s="667"/>
      <c r="AP35" s="214"/>
      <c r="AQ35" s="671" t="s">
        <v>317</v>
      </c>
      <c r="AR35" s="672"/>
      <c r="AS35" s="672"/>
      <c r="AT35" s="672"/>
      <c r="AU35" s="672"/>
      <c r="AV35" s="672"/>
      <c r="AW35" s="672"/>
      <c r="AX35" s="672"/>
      <c r="AY35" s="673"/>
      <c r="AZ35" s="668">
        <v>1613548</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-98110</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335195</v>
      </c>
      <c r="CS35" s="604"/>
      <c r="CT35" s="604"/>
      <c r="CU35" s="604"/>
      <c r="CV35" s="604"/>
      <c r="CW35" s="604"/>
      <c r="CX35" s="604"/>
      <c r="CY35" s="605"/>
      <c r="CZ35" s="608">
        <v>3.9</v>
      </c>
      <c r="DA35" s="637"/>
      <c r="DB35" s="637"/>
      <c r="DC35" s="638"/>
      <c r="DD35" s="611">
        <v>237826</v>
      </c>
      <c r="DE35" s="604"/>
      <c r="DF35" s="604"/>
      <c r="DG35" s="604"/>
      <c r="DH35" s="604"/>
      <c r="DI35" s="604"/>
      <c r="DJ35" s="604"/>
      <c r="DK35" s="605"/>
      <c r="DL35" s="611">
        <v>220140</v>
      </c>
      <c r="DM35" s="604"/>
      <c r="DN35" s="604"/>
      <c r="DO35" s="604"/>
      <c r="DP35" s="604"/>
      <c r="DQ35" s="604"/>
      <c r="DR35" s="604"/>
      <c r="DS35" s="604"/>
      <c r="DT35" s="604"/>
      <c r="DU35" s="604"/>
      <c r="DV35" s="605"/>
      <c r="DW35" s="608">
        <v>3.8</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225</v>
      </c>
      <c r="S36" s="606"/>
      <c r="T36" s="606"/>
      <c r="U36" s="606"/>
      <c r="V36" s="606"/>
      <c r="W36" s="606"/>
      <c r="X36" s="606"/>
      <c r="Y36" s="607"/>
      <c r="Z36" s="665" t="s">
        <v>121</v>
      </c>
      <c r="AA36" s="665"/>
      <c r="AB36" s="665"/>
      <c r="AC36" s="665"/>
      <c r="AD36" s="666" t="s">
        <v>121</v>
      </c>
      <c r="AE36" s="666"/>
      <c r="AF36" s="666"/>
      <c r="AG36" s="666"/>
      <c r="AH36" s="666"/>
      <c r="AI36" s="666"/>
      <c r="AJ36" s="666"/>
      <c r="AK36" s="666"/>
      <c r="AL36" s="608" t="s">
        <v>225</v>
      </c>
      <c r="AM36" s="609"/>
      <c r="AN36" s="609"/>
      <c r="AO36" s="667"/>
      <c r="AQ36" s="640" t="s">
        <v>321</v>
      </c>
      <c r="AR36" s="641"/>
      <c r="AS36" s="641"/>
      <c r="AT36" s="641"/>
      <c r="AU36" s="641"/>
      <c r="AV36" s="641"/>
      <c r="AW36" s="641"/>
      <c r="AX36" s="641"/>
      <c r="AY36" s="642"/>
      <c r="AZ36" s="603">
        <v>502458</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-149250</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1237866</v>
      </c>
      <c r="CS36" s="606"/>
      <c r="CT36" s="606"/>
      <c r="CU36" s="606"/>
      <c r="CV36" s="606"/>
      <c r="CW36" s="606"/>
      <c r="CX36" s="606"/>
      <c r="CY36" s="607"/>
      <c r="CZ36" s="608">
        <v>14.3</v>
      </c>
      <c r="DA36" s="637"/>
      <c r="DB36" s="637"/>
      <c r="DC36" s="638"/>
      <c r="DD36" s="611">
        <v>1103455</v>
      </c>
      <c r="DE36" s="606"/>
      <c r="DF36" s="606"/>
      <c r="DG36" s="606"/>
      <c r="DH36" s="606"/>
      <c r="DI36" s="606"/>
      <c r="DJ36" s="606"/>
      <c r="DK36" s="607"/>
      <c r="DL36" s="611">
        <v>929563</v>
      </c>
      <c r="DM36" s="606"/>
      <c r="DN36" s="606"/>
      <c r="DO36" s="606"/>
      <c r="DP36" s="606"/>
      <c r="DQ36" s="606"/>
      <c r="DR36" s="606"/>
      <c r="DS36" s="606"/>
      <c r="DT36" s="606"/>
      <c r="DU36" s="606"/>
      <c r="DV36" s="607"/>
      <c r="DW36" s="608">
        <v>16.2</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259979</v>
      </c>
      <c r="S37" s="606"/>
      <c r="T37" s="606"/>
      <c r="U37" s="606"/>
      <c r="V37" s="606"/>
      <c r="W37" s="606"/>
      <c r="X37" s="606"/>
      <c r="Y37" s="607"/>
      <c r="Z37" s="665">
        <v>3</v>
      </c>
      <c r="AA37" s="665"/>
      <c r="AB37" s="665"/>
      <c r="AC37" s="665"/>
      <c r="AD37" s="666" t="s">
        <v>121</v>
      </c>
      <c r="AE37" s="666"/>
      <c r="AF37" s="666"/>
      <c r="AG37" s="666"/>
      <c r="AH37" s="666"/>
      <c r="AI37" s="666"/>
      <c r="AJ37" s="666"/>
      <c r="AK37" s="666"/>
      <c r="AL37" s="608" t="s">
        <v>269</v>
      </c>
      <c r="AM37" s="609"/>
      <c r="AN37" s="609"/>
      <c r="AO37" s="667"/>
      <c r="AQ37" s="640" t="s">
        <v>325</v>
      </c>
      <c r="AR37" s="641"/>
      <c r="AS37" s="641"/>
      <c r="AT37" s="641"/>
      <c r="AU37" s="641"/>
      <c r="AV37" s="641"/>
      <c r="AW37" s="641"/>
      <c r="AX37" s="641"/>
      <c r="AY37" s="642"/>
      <c r="AZ37" s="603">
        <v>91206</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3088</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724733</v>
      </c>
      <c r="CS37" s="604"/>
      <c r="CT37" s="604"/>
      <c r="CU37" s="604"/>
      <c r="CV37" s="604"/>
      <c r="CW37" s="604"/>
      <c r="CX37" s="604"/>
      <c r="CY37" s="605"/>
      <c r="CZ37" s="608">
        <v>8.4</v>
      </c>
      <c r="DA37" s="637"/>
      <c r="DB37" s="637"/>
      <c r="DC37" s="638"/>
      <c r="DD37" s="611">
        <v>699433</v>
      </c>
      <c r="DE37" s="604"/>
      <c r="DF37" s="604"/>
      <c r="DG37" s="604"/>
      <c r="DH37" s="604"/>
      <c r="DI37" s="604"/>
      <c r="DJ37" s="604"/>
      <c r="DK37" s="605"/>
      <c r="DL37" s="611">
        <v>678910</v>
      </c>
      <c r="DM37" s="604"/>
      <c r="DN37" s="604"/>
      <c r="DO37" s="604"/>
      <c r="DP37" s="604"/>
      <c r="DQ37" s="604"/>
      <c r="DR37" s="604"/>
      <c r="DS37" s="604"/>
      <c r="DT37" s="604"/>
      <c r="DU37" s="604"/>
      <c r="DV37" s="605"/>
      <c r="DW37" s="608">
        <v>11.8</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8779106</v>
      </c>
      <c r="S38" s="655"/>
      <c r="T38" s="655"/>
      <c r="U38" s="655"/>
      <c r="V38" s="655"/>
      <c r="W38" s="655"/>
      <c r="X38" s="655"/>
      <c r="Y38" s="660"/>
      <c r="Z38" s="661">
        <v>100</v>
      </c>
      <c r="AA38" s="661"/>
      <c r="AB38" s="661"/>
      <c r="AC38" s="661"/>
      <c r="AD38" s="662">
        <v>5476781</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269</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4948</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1522342</v>
      </c>
      <c r="CS38" s="606"/>
      <c r="CT38" s="606"/>
      <c r="CU38" s="606"/>
      <c r="CV38" s="606"/>
      <c r="CW38" s="606"/>
      <c r="CX38" s="606"/>
      <c r="CY38" s="607"/>
      <c r="CZ38" s="608">
        <v>17.600000000000001</v>
      </c>
      <c r="DA38" s="637"/>
      <c r="DB38" s="637"/>
      <c r="DC38" s="638"/>
      <c r="DD38" s="611">
        <v>1330423</v>
      </c>
      <c r="DE38" s="606"/>
      <c r="DF38" s="606"/>
      <c r="DG38" s="606"/>
      <c r="DH38" s="606"/>
      <c r="DI38" s="606"/>
      <c r="DJ38" s="606"/>
      <c r="DK38" s="607"/>
      <c r="DL38" s="611">
        <v>1287446</v>
      </c>
      <c r="DM38" s="606"/>
      <c r="DN38" s="606"/>
      <c r="DO38" s="606"/>
      <c r="DP38" s="606"/>
      <c r="DQ38" s="606"/>
      <c r="DR38" s="606"/>
      <c r="DS38" s="606"/>
      <c r="DT38" s="606"/>
      <c r="DU38" s="606"/>
      <c r="DV38" s="607"/>
      <c r="DW38" s="608">
        <v>22.4</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225</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97</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258484</v>
      </c>
      <c r="CS39" s="604"/>
      <c r="CT39" s="604"/>
      <c r="CU39" s="604"/>
      <c r="CV39" s="604"/>
      <c r="CW39" s="604"/>
      <c r="CX39" s="604"/>
      <c r="CY39" s="605"/>
      <c r="CZ39" s="608">
        <v>3</v>
      </c>
      <c r="DA39" s="637"/>
      <c r="DB39" s="637"/>
      <c r="DC39" s="638"/>
      <c r="DD39" s="611">
        <v>198301</v>
      </c>
      <c r="DE39" s="604"/>
      <c r="DF39" s="604"/>
      <c r="DG39" s="604"/>
      <c r="DH39" s="604"/>
      <c r="DI39" s="604"/>
      <c r="DJ39" s="604"/>
      <c r="DK39" s="605"/>
      <c r="DL39" s="611" t="s">
        <v>269</v>
      </c>
      <c r="DM39" s="604"/>
      <c r="DN39" s="604"/>
      <c r="DO39" s="604"/>
      <c r="DP39" s="604"/>
      <c r="DQ39" s="604"/>
      <c r="DR39" s="604"/>
      <c r="DS39" s="604"/>
      <c r="DT39" s="604"/>
      <c r="DU39" s="604"/>
      <c r="DV39" s="605"/>
      <c r="DW39" s="608" t="s">
        <v>168</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237112</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124</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77000</v>
      </c>
      <c r="CS40" s="606"/>
      <c r="CT40" s="606"/>
      <c r="CU40" s="606"/>
      <c r="CV40" s="606"/>
      <c r="CW40" s="606"/>
      <c r="CX40" s="606"/>
      <c r="CY40" s="607"/>
      <c r="CZ40" s="608">
        <v>0.9</v>
      </c>
      <c r="DA40" s="637"/>
      <c r="DB40" s="637"/>
      <c r="DC40" s="638"/>
      <c r="DD40" s="611">
        <v>1000</v>
      </c>
      <c r="DE40" s="606"/>
      <c r="DF40" s="606"/>
      <c r="DG40" s="606"/>
      <c r="DH40" s="606"/>
      <c r="DI40" s="606"/>
      <c r="DJ40" s="606"/>
      <c r="DK40" s="607"/>
      <c r="DL40" s="611" t="s">
        <v>225</v>
      </c>
      <c r="DM40" s="606"/>
      <c r="DN40" s="606"/>
      <c r="DO40" s="606"/>
      <c r="DP40" s="606"/>
      <c r="DQ40" s="606"/>
      <c r="DR40" s="606"/>
      <c r="DS40" s="606"/>
      <c r="DT40" s="606"/>
      <c r="DU40" s="606"/>
      <c r="DV40" s="607"/>
      <c r="DW40" s="608" t="s">
        <v>225</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782772</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374</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269</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290899</v>
      </c>
      <c r="CS42" s="606"/>
      <c r="CT42" s="606"/>
      <c r="CU42" s="606"/>
      <c r="CV42" s="606"/>
      <c r="CW42" s="606"/>
      <c r="CX42" s="606"/>
      <c r="CY42" s="607"/>
      <c r="CZ42" s="608">
        <v>3.4</v>
      </c>
      <c r="DA42" s="609"/>
      <c r="DB42" s="609"/>
      <c r="DC42" s="610"/>
      <c r="DD42" s="611">
        <v>73514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150</v>
      </c>
      <c r="CS43" s="604"/>
      <c r="CT43" s="604"/>
      <c r="CU43" s="604"/>
      <c r="CV43" s="604"/>
      <c r="CW43" s="604"/>
      <c r="CX43" s="604"/>
      <c r="CY43" s="605"/>
      <c r="CZ43" s="608">
        <v>0</v>
      </c>
      <c r="DA43" s="637"/>
      <c r="DB43" s="637"/>
      <c r="DC43" s="638"/>
      <c r="DD43" s="611" t="s">
        <v>121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298</v>
      </c>
      <c r="CE44" s="632"/>
      <c r="CF44" s="600" t="s">
        <v>347</v>
      </c>
      <c r="CG44" s="601"/>
      <c r="CH44" s="601"/>
      <c r="CI44" s="601"/>
      <c r="CJ44" s="601"/>
      <c r="CK44" s="601"/>
      <c r="CL44" s="601"/>
      <c r="CM44" s="601"/>
      <c r="CN44" s="601"/>
      <c r="CO44" s="601"/>
      <c r="CP44" s="601"/>
      <c r="CQ44" s="602"/>
      <c r="CR44" s="603">
        <v>290899</v>
      </c>
      <c r="CS44" s="606"/>
      <c r="CT44" s="606"/>
      <c r="CU44" s="606"/>
      <c r="CV44" s="606"/>
      <c r="CW44" s="606"/>
      <c r="CX44" s="606"/>
      <c r="CY44" s="607"/>
      <c r="CZ44" s="608">
        <v>3.4</v>
      </c>
      <c r="DA44" s="609"/>
      <c r="DB44" s="609"/>
      <c r="DC44" s="610"/>
      <c r="DD44" s="611">
        <v>73514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139474</v>
      </c>
      <c r="CS45" s="604"/>
      <c r="CT45" s="604"/>
      <c r="CU45" s="604"/>
      <c r="CV45" s="604"/>
      <c r="CW45" s="604"/>
      <c r="CX45" s="604"/>
      <c r="CY45" s="605"/>
      <c r="CZ45" s="608">
        <v>1.6</v>
      </c>
      <c r="DA45" s="637"/>
      <c r="DB45" s="637"/>
      <c r="DC45" s="638"/>
      <c r="DD45" s="611">
        <v>16210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151425</v>
      </c>
      <c r="CS46" s="606"/>
      <c r="CT46" s="606"/>
      <c r="CU46" s="606"/>
      <c r="CV46" s="606"/>
      <c r="CW46" s="606"/>
      <c r="CX46" s="606"/>
      <c r="CY46" s="607"/>
      <c r="CZ46" s="608">
        <v>1.8</v>
      </c>
      <c r="DA46" s="609"/>
      <c r="DB46" s="609"/>
      <c r="DC46" s="610"/>
      <c r="DD46" s="611">
        <v>57304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t="s">
        <v>225</v>
      </c>
      <c r="CS47" s="604"/>
      <c r="CT47" s="604"/>
      <c r="CU47" s="604"/>
      <c r="CV47" s="604"/>
      <c r="CW47" s="604"/>
      <c r="CX47" s="604"/>
      <c r="CY47" s="605"/>
      <c r="CZ47" s="608" t="s">
        <v>225</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225</v>
      </c>
      <c r="CS48" s="606"/>
      <c r="CT48" s="606"/>
      <c r="CU48" s="606"/>
      <c r="CV48" s="606"/>
      <c r="CW48" s="606"/>
      <c r="CX48" s="606"/>
      <c r="CY48" s="607"/>
      <c r="CZ48" s="608" t="s">
        <v>121</v>
      </c>
      <c r="DA48" s="609"/>
      <c r="DB48" s="609"/>
      <c r="DC48" s="610"/>
      <c r="DD48" s="611" t="s">
        <v>225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8628320</v>
      </c>
      <c r="CS49" s="619"/>
      <c r="CT49" s="619"/>
      <c r="CU49" s="619"/>
      <c r="CV49" s="619"/>
      <c r="CW49" s="619"/>
      <c r="CX49" s="619"/>
      <c r="CY49" s="620"/>
      <c r="CZ49" s="621">
        <v>100</v>
      </c>
      <c r="DA49" s="622"/>
      <c r="DB49" s="622"/>
      <c r="DC49" s="623"/>
      <c r="DD49" s="624">
        <v>6582472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4b062U55uYqk0+D/wddBwGzuNv9OGA50rtzgEyDDPZdRQq+cGbChKihq096PJNd1gWDVMhZMvumoXjPfGT80tg==" saltValue="nYOlcvykfqofKkF/8Hex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7" t="s">
        <v>358</v>
      </c>
      <c r="B5" s="1028"/>
      <c r="C5" s="1028"/>
      <c r="D5" s="1028"/>
      <c r="E5" s="1028"/>
      <c r="F5" s="1028"/>
      <c r="G5" s="1028"/>
      <c r="H5" s="1028"/>
      <c r="I5" s="1028"/>
      <c r="J5" s="1028"/>
      <c r="K5" s="1028"/>
      <c r="L5" s="1028"/>
      <c r="M5" s="1028"/>
      <c r="N5" s="1028"/>
      <c r="O5" s="1028"/>
      <c r="P5" s="1029"/>
      <c r="Q5" s="1033" t="s">
        <v>359</v>
      </c>
      <c r="R5" s="1034"/>
      <c r="S5" s="1034"/>
      <c r="T5" s="1034"/>
      <c r="U5" s="1035"/>
      <c r="V5" s="1033" t="s">
        <v>360</v>
      </c>
      <c r="W5" s="1034"/>
      <c r="X5" s="1034"/>
      <c r="Y5" s="1034"/>
      <c r="Z5" s="1035"/>
      <c r="AA5" s="1033" t="s">
        <v>361</v>
      </c>
      <c r="AB5" s="1034"/>
      <c r="AC5" s="1034"/>
      <c r="AD5" s="1034"/>
      <c r="AE5" s="1034"/>
      <c r="AF5" s="1144" t="s">
        <v>362</v>
      </c>
      <c r="AG5" s="1034"/>
      <c r="AH5" s="1034"/>
      <c r="AI5" s="1034"/>
      <c r="AJ5" s="1049"/>
      <c r="AK5" s="1034" t="s">
        <v>363</v>
      </c>
      <c r="AL5" s="1034"/>
      <c r="AM5" s="1034"/>
      <c r="AN5" s="1034"/>
      <c r="AO5" s="1035"/>
      <c r="AP5" s="1033" t="s">
        <v>364</v>
      </c>
      <c r="AQ5" s="1034"/>
      <c r="AR5" s="1034"/>
      <c r="AS5" s="1034"/>
      <c r="AT5" s="1035"/>
      <c r="AU5" s="1033" t="s">
        <v>365</v>
      </c>
      <c r="AV5" s="1034"/>
      <c r="AW5" s="1034"/>
      <c r="AX5" s="1034"/>
      <c r="AY5" s="1049"/>
      <c r="AZ5" s="236"/>
      <c r="BA5" s="236"/>
      <c r="BB5" s="236"/>
      <c r="BC5" s="236"/>
      <c r="BD5" s="236"/>
      <c r="BE5" s="237"/>
      <c r="BF5" s="237"/>
      <c r="BG5" s="237"/>
      <c r="BH5" s="237"/>
      <c r="BI5" s="237"/>
      <c r="BJ5" s="237"/>
      <c r="BK5" s="237"/>
      <c r="BL5" s="237"/>
      <c r="BM5" s="237"/>
      <c r="BN5" s="237"/>
      <c r="BO5" s="237"/>
      <c r="BP5" s="237"/>
      <c r="BQ5" s="1027" t="s">
        <v>366</v>
      </c>
      <c r="BR5" s="1028"/>
      <c r="BS5" s="1028"/>
      <c r="BT5" s="1028"/>
      <c r="BU5" s="1028"/>
      <c r="BV5" s="1028"/>
      <c r="BW5" s="1028"/>
      <c r="BX5" s="1028"/>
      <c r="BY5" s="1028"/>
      <c r="BZ5" s="1028"/>
      <c r="CA5" s="1028"/>
      <c r="CB5" s="1028"/>
      <c r="CC5" s="1028"/>
      <c r="CD5" s="1028"/>
      <c r="CE5" s="1028"/>
      <c r="CF5" s="1028"/>
      <c r="CG5" s="1029"/>
      <c r="CH5" s="1033" t="s">
        <v>367</v>
      </c>
      <c r="CI5" s="1034"/>
      <c r="CJ5" s="1034"/>
      <c r="CK5" s="1034"/>
      <c r="CL5" s="1035"/>
      <c r="CM5" s="1033" t="s">
        <v>368</v>
      </c>
      <c r="CN5" s="1034"/>
      <c r="CO5" s="1034"/>
      <c r="CP5" s="1034"/>
      <c r="CQ5" s="1035"/>
      <c r="CR5" s="1033" t="s">
        <v>369</v>
      </c>
      <c r="CS5" s="1034"/>
      <c r="CT5" s="1034"/>
      <c r="CU5" s="1034"/>
      <c r="CV5" s="1035"/>
      <c r="CW5" s="1033" t="s">
        <v>370</v>
      </c>
      <c r="CX5" s="1034"/>
      <c r="CY5" s="1034"/>
      <c r="CZ5" s="1034"/>
      <c r="DA5" s="1035"/>
      <c r="DB5" s="1033" t="s">
        <v>371</v>
      </c>
      <c r="DC5" s="1034"/>
      <c r="DD5" s="1034"/>
      <c r="DE5" s="1034"/>
      <c r="DF5" s="1035"/>
      <c r="DG5" s="1129" t="s">
        <v>372</v>
      </c>
      <c r="DH5" s="1130"/>
      <c r="DI5" s="1130"/>
      <c r="DJ5" s="1130"/>
      <c r="DK5" s="1131"/>
      <c r="DL5" s="1129" t="s">
        <v>373</v>
      </c>
      <c r="DM5" s="1130"/>
      <c r="DN5" s="1130"/>
      <c r="DO5" s="1130"/>
      <c r="DP5" s="1131"/>
      <c r="DQ5" s="1033" t="s">
        <v>374</v>
      </c>
      <c r="DR5" s="1034"/>
      <c r="DS5" s="1034"/>
      <c r="DT5" s="1034"/>
      <c r="DU5" s="1035"/>
      <c r="DV5" s="1033" t="s">
        <v>365</v>
      </c>
      <c r="DW5" s="1034"/>
      <c r="DX5" s="1034"/>
      <c r="DY5" s="1034"/>
      <c r="DZ5" s="1049"/>
      <c r="EA5" s="234"/>
    </row>
    <row r="6" spans="1:131" s="235"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5"/>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2"/>
      <c r="DH6" s="1133"/>
      <c r="DI6" s="1133"/>
      <c r="DJ6" s="1133"/>
      <c r="DK6" s="1134"/>
      <c r="DL6" s="1132"/>
      <c r="DM6" s="1133"/>
      <c r="DN6" s="1133"/>
      <c r="DO6" s="1133"/>
      <c r="DP6" s="1134"/>
      <c r="DQ6" s="1036"/>
      <c r="DR6" s="1037"/>
      <c r="DS6" s="1037"/>
      <c r="DT6" s="1037"/>
      <c r="DU6" s="1038"/>
      <c r="DV6" s="1036"/>
      <c r="DW6" s="1037"/>
      <c r="DX6" s="1037"/>
      <c r="DY6" s="1037"/>
      <c r="DZ6" s="1050"/>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8779</v>
      </c>
      <c r="R7" s="1136"/>
      <c r="S7" s="1136"/>
      <c r="T7" s="1136"/>
      <c r="U7" s="1136"/>
      <c r="V7" s="1136">
        <v>8628</v>
      </c>
      <c r="W7" s="1136"/>
      <c r="X7" s="1136"/>
      <c r="Y7" s="1136"/>
      <c r="Z7" s="1136"/>
      <c r="AA7" s="1136">
        <v>151</v>
      </c>
      <c r="AB7" s="1136"/>
      <c r="AC7" s="1136"/>
      <c r="AD7" s="1136"/>
      <c r="AE7" s="1137"/>
      <c r="AF7" s="1138">
        <v>151</v>
      </c>
      <c r="AG7" s="1139"/>
      <c r="AH7" s="1139"/>
      <c r="AI7" s="1139"/>
      <c r="AJ7" s="1140"/>
      <c r="AK7" s="1122">
        <v>238</v>
      </c>
      <c r="AL7" s="1123"/>
      <c r="AM7" s="1123"/>
      <c r="AN7" s="1123"/>
      <c r="AO7" s="1123"/>
      <c r="AP7" s="1123">
        <v>6594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570</v>
      </c>
      <c r="BT7" s="1127"/>
      <c r="BU7" s="1127"/>
      <c r="BV7" s="1127"/>
      <c r="BW7" s="1127"/>
      <c r="BX7" s="1127"/>
      <c r="BY7" s="1127"/>
      <c r="BZ7" s="1127"/>
      <c r="CA7" s="1127"/>
      <c r="CB7" s="1127"/>
      <c r="CC7" s="1127"/>
      <c r="CD7" s="1127"/>
      <c r="CE7" s="1127"/>
      <c r="CF7" s="1127"/>
      <c r="CG7" s="1128"/>
      <c r="CH7" s="1119">
        <v>1</v>
      </c>
      <c r="CI7" s="1120"/>
      <c r="CJ7" s="1120"/>
      <c r="CK7" s="1120"/>
      <c r="CL7" s="1121"/>
      <c r="CM7" s="1119">
        <v>49</v>
      </c>
      <c r="CN7" s="1120"/>
      <c r="CO7" s="1120"/>
      <c r="CP7" s="1120"/>
      <c r="CQ7" s="1121"/>
      <c r="CR7" s="1119">
        <v>12</v>
      </c>
      <c r="CS7" s="1120"/>
      <c r="CT7" s="1120"/>
      <c r="CU7" s="1120"/>
      <c r="CV7" s="1121"/>
      <c r="CW7" s="1119" t="s">
        <v>579</v>
      </c>
      <c r="CX7" s="1120"/>
      <c r="CY7" s="1120"/>
      <c r="CZ7" s="1120"/>
      <c r="DA7" s="1121"/>
      <c r="DB7" s="1119" t="s">
        <v>577</v>
      </c>
      <c r="DC7" s="1120"/>
      <c r="DD7" s="1120"/>
      <c r="DE7" s="1120"/>
      <c r="DF7" s="1121"/>
      <c r="DG7" s="1119" t="s">
        <v>577</v>
      </c>
      <c r="DH7" s="1120"/>
      <c r="DI7" s="1120"/>
      <c r="DJ7" s="1120"/>
      <c r="DK7" s="1121"/>
      <c r="DL7" s="1119" t="s">
        <v>577</v>
      </c>
      <c r="DM7" s="1120"/>
      <c r="DN7" s="1120"/>
      <c r="DO7" s="1120"/>
      <c r="DP7" s="1121"/>
      <c r="DQ7" s="1119" t="s">
        <v>577</v>
      </c>
      <c r="DR7" s="1120"/>
      <c r="DS7" s="1120"/>
      <c r="DT7" s="1120"/>
      <c r="DU7" s="1121"/>
      <c r="DV7" s="1146"/>
      <c r="DW7" s="1147"/>
      <c r="DX7" s="1147"/>
      <c r="DY7" s="1147"/>
      <c r="DZ7" s="1148"/>
      <c r="EA7" s="234"/>
    </row>
    <row r="8" spans="1:131" s="235" customFormat="1" ht="26.25" customHeight="1" x14ac:dyDescent="0.15">
      <c r="A8" s="241">
        <v>2</v>
      </c>
      <c r="B8" s="1063"/>
      <c r="C8" s="1064"/>
      <c r="D8" s="1064"/>
      <c r="E8" s="1064"/>
      <c r="F8" s="1064"/>
      <c r="G8" s="1064"/>
      <c r="H8" s="1064"/>
      <c r="I8" s="1064"/>
      <c r="J8" s="1064"/>
      <c r="K8" s="1064"/>
      <c r="L8" s="1064"/>
      <c r="M8" s="1064"/>
      <c r="N8" s="1064"/>
      <c r="O8" s="1064"/>
      <c r="P8" s="1065"/>
      <c r="Q8" s="1075"/>
      <c r="R8" s="1076"/>
      <c r="S8" s="1076"/>
      <c r="T8" s="1076"/>
      <c r="U8" s="1076"/>
      <c r="V8" s="1076"/>
      <c r="W8" s="1076"/>
      <c r="X8" s="1076"/>
      <c r="Y8" s="1076"/>
      <c r="Z8" s="1076"/>
      <c r="AA8" s="1076"/>
      <c r="AB8" s="1076"/>
      <c r="AC8" s="1076"/>
      <c r="AD8" s="1076"/>
      <c r="AE8" s="1077"/>
      <c r="AF8" s="1069"/>
      <c r="AG8" s="1070"/>
      <c r="AH8" s="1070"/>
      <c r="AI8" s="1070"/>
      <c r="AJ8" s="1071"/>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6" t="s">
        <v>571</v>
      </c>
      <c r="BT8" s="1047"/>
      <c r="BU8" s="1047"/>
      <c r="BV8" s="1047"/>
      <c r="BW8" s="1047"/>
      <c r="BX8" s="1047"/>
      <c r="BY8" s="1047"/>
      <c r="BZ8" s="1047"/>
      <c r="CA8" s="1047"/>
      <c r="CB8" s="1047"/>
      <c r="CC8" s="1047"/>
      <c r="CD8" s="1047"/>
      <c r="CE8" s="1047"/>
      <c r="CF8" s="1047"/>
      <c r="CG8" s="1048"/>
      <c r="CH8" s="1021">
        <v>0</v>
      </c>
      <c r="CI8" s="1022"/>
      <c r="CJ8" s="1022"/>
      <c r="CK8" s="1022"/>
      <c r="CL8" s="1023"/>
      <c r="CM8" s="1021">
        <v>11</v>
      </c>
      <c r="CN8" s="1022"/>
      <c r="CO8" s="1022"/>
      <c r="CP8" s="1022"/>
      <c r="CQ8" s="1023"/>
      <c r="CR8" s="1021">
        <v>8</v>
      </c>
      <c r="CS8" s="1022"/>
      <c r="CT8" s="1022"/>
      <c r="CU8" s="1022"/>
      <c r="CV8" s="1023"/>
      <c r="CW8" s="1021" t="s">
        <v>577</v>
      </c>
      <c r="CX8" s="1022"/>
      <c r="CY8" s="1022"/>
      <c r="CZ8" s="1022"/>
      <c r="DA8" s="1023"/>
      <c r="DB8" s="1021" t="s">
        <v>577</v>
      </c>
      <c r="DC8" s="1022"/>
      <c r="DD8" s="1022"/>
      <c r="DE8" s="1022"/>
      <c r="DF8" s="1023"/>
      <c r="DG8" s="1021" t="s">
        <v>577</v>
      </c>
      <c r="DH8" s="1022"/>
      <c r="DI8" s="1022"/>
      <c r="DJ8" s="1022"/>
      <c r="DK8" s="1023"/>
      <c r="DL8" s="1021" t="s">
        <v>577</v>
      </c>
      <c r="DM8" s="1022"/>
      <c r="DN8" s="1022"/>
      <c r="DO8" s="1022"/>
      <c r="DP8" s="1023"/>
      <c r="DQ8" s="1021" t="s">
        <v>577</v>
      </c>
      <c r="DR8" s="1022"/>
      <c r="DS8" s="1022"/>
      <c r="DT8" s="1022"/>
      <c r="DU8" s="1023"/>
      <c r="DV8" s="1024"/>
      <c r="DW8" s="1025"/>
      <c r="DX8" s="1025"/>
      <c r="DY8" s="1025"/>
      <c r="DZ8" s="1026"/>
      <c r="EA8" s="234"/>
    </row>
    <row r="9" spans="1:131" s="235" customFormat="1" ht="26.25" customHeight="1" x14ac:dyDescent="0.15">
      <c r="A9" s="241">
        <v>3</v>
      </c>
      <c r="B9" s="1063"/>
      <c r="C9" s="1064"/>
      <c r="D9" s="1064"/>
      <c r="E9" s="1064"/>
      <c r="F9" s="1064"/>
      <c r="G9" s="1064"/>
      <c r="H9" s="1064"/>
      <c r="I9" s="1064"/>
      <c r="J9" s="1064"/>
      <c r="K9" s="1064"/>
      <c r="L9" s="1064"/>
      <c r="M9" s="1064"/>
      <c r="N9" s="1064"/>
      <c r="O9" s="1064"/>
      <c r="P9" s="1065"/>
      <c r="Q9" s="1075"/>
      <c r="R9" s="1076"/>
      <c r="S9" s="1076"/>
      <c r="T9" s="1076"/>
      <c r="U9" s="1076"/>
      <c r="V9" s="1076"/>
      <c r="W9" s="1076"/>
      <c r="X9" s="1076"/>
      <c r="Y9" s="1076"/>
      <c r="Z9" s="1076"/>
      <c r="AA9" s="1076"/>
      <c r="AB9" s="1076"/>
      <c r="AC9" s="1076"/>
      <c r="AD9" s="1076"/>
      <c r="AE9" s="1077"/>
      <c r="AF9" s="1069"/>
      <c r="AG9" s="1070"/>
      <c r="AH9" s="1070"/>
      <c r="AI9" s="1070"/>
      <c r="AJ9" s="1071"/>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6" t="s">
        <v>572</v>
      </c>
      <c r="BT9" s="1047"/>
      <c r="BU9" s="1047"/>
      <c r="BV9" s="1047"/>
      <c r="BW9" s="1047"/>
      <c r="BX9" s="1047"/>
      <c r="BY9" s="1047"/>
      <c r="BZ9" s="1047"/>
      <c r="CA9" s="1047"/>
      <c r="CB9" s="1047"/>
      <c r="CC9" s="1047"/>
      <c r="CD9" s="1047"/>
      <c r="CE9" s="1047"/>
      <c r="CF9" s="1047"/>
      <c r="CG9" s="1048"/>
      <c r="CH9" s="1021" t="s">
        <v>577</v>
      </c>
      <c r="CI9" s="1022"/>
      <c r="CJ9" s="1022"/>
      <c r="CK9" s="1022"/>
      <c r="CL9" s="1023"/>
      <c r="CM9" s="1021">
        <v>5</v>
      </c>
      <c r="CN9" s="1022"/>
      <c r="CO9" s="1022"/>
      <c r="CP9" s="1022"/>
      <c r="CQ9" s="1023"/>
      <c r="CR9" s="1021">
        <v>3</v>
      </c>
      <c r="CS9" s="1022"/>
      <c r="CT9" s="1022"/>
      <c r="CU9" s="1022"/>
      <c r="CV9" s="1023"/>
      <c r="CW9" s="1021">
        <v>16</v>
      </c>
      <c r="CX9" s="1022"/>
      <c r="CY9" s="1022"/>
      <c r="CZ9" s="1022"/>
      <c r="DA9" s="1023"/>
      <c r="DB9" s="1021">
        <v>72</v>
      </c>
      <c r="DC9" s="1022"/>
      <c r="DD9" s="1022"/>
      <c r="DE9" s="1022"/>
      <c r="DF9" s="1023"/>
      <c r="DG9" s="1021" t="s">
        <v>577</v>
      </c>
      <c r="DH9" s="1022"/>
      <c r="DI9" s="1022"/>
      <c r="DJ9" s="1022"/>
      <c r="DK9" s="1023"/>
      <c r="DL9" s="1021" t="s">
        <v>577</v>
      </c>
      <c r="DM9" s="1022"/>
      <c r="DN9" s="1022"/>
      <c r="DO9" s="1022"/>
      <c r="DP9" s="1023"/>
      <c r="DQ9" s="1021" t="s">
        <v>577</v>
      </c>
      <c r="DR9" s="1022"/>
      <c r="DS9" s="1022"/>
      <c r="DT9" s="1022"/>
      <c r="DU9" s="1023"/>
      <c r="DV9" s="1024"/>
      <c r="DW9" s="1025"/>
      <c r="DX9" s="1025"/>
      <c r="DY9" s="1025"/>
      <c r="DZ9" s="1026"/>
      <c r="EA9" s="234"/>
    </row>
    <row r="10" spans="1:131" s="235" customFormat="1" ht="26.25" customHeight="1" x14ac:dyDescent="0.15">
      <c r="A10" s="241">
        <v>4</v>
      </c>
      <c r="B10" s="1063"/>
      <c r="C10" s="1064"/>
      <c r="D10" s="1064"/>
      <c r="E10" s="1064"/>
      <c r="F10" s="1064"/>
      <c r="G10" s="1064"/>
      <c r="H10" s="1064"/>
      <c r="I10" s="1064"/>
      <c r="J10" s="1064"/>
      <c r="K10" s="1064"/>
      <c r="L10" s="1064"/>
      <c r="M10" s="1064"/>
      <c r="N10" s="1064"/>
      <c r="O10" s="1064"/>
      <c r="P10" s="1065"/>
      <c r="Q10" s="1075"/>
      <c r="R10" s="1076"/>
      <c r="S10" s="1076"/>
      <c r="T10" s="1076"/>
      <c r="U10" s="1076"/>
      <c r="V10" s="1076"/>
      <c r="W10" s="1076"/>
      <c r="X10" s="1076"/>
      <c r="Y10" s="1076"/>
      <c r="Z10" s="1076"/>
      <c r="AA10" s="1076"/>
      <c r="AB10" s="1076"/>
      <c r="AC10" s="1076"/>
      <c r="AD10" s="1076"/>
      <c r="AE10" s="1077"/>
      <c r="AF10" s="1069"/>
      <c r="AG10" s="1070"/>
      <c r="AH10" s="1070"/>
      <c r="AI10" s="1070"/>
      <c r="AJ10" s="1071"/>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4"/>
    </row>
    <row r="11" spans="1:131" s="235" customFormat="1" ht="26.25" customHeight="1" x14ac:dyDescent="0.15">
      <c r="A11" s="241">
        <v>5</v>
      </c>
      <c r="B11" s="1063"/>
      <c r="C11" s="1064"/>
      <c r="D11" s="1064"/>
      <c r="E11" s="1064"/>
      <c r="F11" s="1064"/>
      <c r="G11" s="1064"/>
      <c r="H11" s="1064"/>
      <c r="I11" s="1064"/>
      <c r="J11" s="1064"/>
      <c r="K11" s="1064"/>
      <c r="L11" s="1064"/>
      <c r="M11" s="1064"/>
      <c r="N11" s="1064"/>
      <c r="O11" s="1064"/>
      <c r="P11" s="1065"/>
      <c r="Q11" s="1075"/>
      <c r="R11" s="1076"/>
      <c r="S11" s="1076"/>
      <c r="T11" s="1076"/>
      <c r="U11" s="1076"/>
      <c r="V11" s="1076"/>
      <c r="W11" s="1076"/>
      <c r="X11" s="1076"/>
      <c r="Y11" s="1076"/>
      <c r="Z11" s="1076"/>
      <c r="AA11" s="1076"/>
      <c r="AB11" s="1076"/>
      <c r="AC11" s="1076"/>
      <c r="AD11" s="1076"/>
      <c r="AE11" s="1077"/>
      <c r="AF11" s="1069"/>
      <c r="AG11" s="1070"/>
      <c r="AH11" s="1070"/>
      <c r="AI11" s="1070"/>
      <c r="AJ11" s="1071"/>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4"/>
    </row>
    <row r="12" spans="1:131" s="235" customFormat="1" ht="26.25" customHeight="1" x14ac:dyDescent="0.15">
      <c r="A12" s="241">
        <v>6</v>
      </c>
      <c r="B12" s="1063"/>
      <c r="C12" s="1064"/>
      <c r="D12" s="1064"/>
      <c r="E12" s="1064"/>
      <c r="F12" s="1064"/>
      <c r="G12" s="1064"/>
      <c r="H12" s="1064"/>
      <c r="I12" s="1064"/>
      <c r="J12" s="1064"/>
      <c r="K12" s="1064"/>
      <c r="L12" s="1064"/>
      <c r="M12" s="1064"/>
      <c r="N12" s="1064"/>
      <c r="O12" s="1064"/>
      <c r="P12" s="1065"/>
      <c r="Q12" s="1075"/>
      <c r="R12" s="1076"/>
      <c r="S12" s="1076"/>
      <c r="T12" s="1076"/>
      <c r="U12" s="1076"/>
      <c r="V12" s="1076"/>
      <c r="W12" s="1076"/>
      <c r="X12" s="1076"/>
      <c r="Y12" s="1076"/>
      <c r="Z12" s="1076"/>
      <c r="AA12" s="1076"/>
      <c r="AB12" s="1076"/>
      <c r="AC12" s="1076"/>
      <c r="AD12" s="1076"/>
      <c r="AE12" s="1077"/>
      <c r="AF12" s="1069"/>
      <c r="AG12" s="1070"/>
      <c r="AH12" s="1070"/>
      <c r="AI12" s="1070"/>
      <c r="AJ12" s="1071"/>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4"/>
    </row>
    <row r="13" spans="1:131" s="235" customFormat="1" ht="26.25" customHeight="1" x14ac:dyDescent="0.15">
      <c r="A13" s="241">
        <v>7</v>
      </c>
      <c r="B13" s="1063"/>
      <c r="C13" s="1064"/>
      <c r="D13" s="1064"/>
      <c r="E13" s="1064"/>
      <c r="F13" s="1064"/>
      <c r="G13" s="1064"/>
      <c r="H13" s="1064"/>
      <c r="I13" s="1064"/>
      <c r="J13" s="1064"/>
      <c r="K13" s="1064"/>
      <c r="L13" s="1064"/>
      <c r="M13" s="1064"/>
      <c r="N13" s="1064"/>
      <c r="O13" s="1064"/>
      <c r="P13" s="1065"/>
      <c r="Q13" s="1075"/>
      <c r="R13" s="1076"/>
      <c r="S13" s="1076"/>
      <c r="T13" s="1076"/>
      <c r="U13" s="1076"/>
      <c r="V13" s="1076"/>
      <c r="W13" s="1076"/>
      <c r="X13" s="1076"/>
      <c r="Y13" s="1076"/>
      <c r="Z13" s="1076"/>
      <c r="AA13" s="1076"/>
      <c r="AB13" s="1076"/>
      <c r="AC13" s="1076"/>
      <c r="AD13" s="1076"/>
      <c r="AE13" s="1077"/>
      <c r="AF13" s="1069"/>
      <c r="AG13" s="1070"/>
      <c r="AH13" s="1070"/>
      <c r="AI13" s="1070"/>
      <c r="AJ13" s="1071"/>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4"/>
    </row>
    <row r="14" spans="1:131" s="235" customFormat="1" ht="26.25" customHeight="1" x14ac:dyDescent="0.15">
      <c r="A14" s="241">
        <v>8</v>
      </c>
      <c r="B14" s="1063"/>
      <c r="C14" s="1064"/>
      <c r="D14" s="1064"/>
      <c r="E14" s="1064"/>
      <c r="F14" s="1064"/>
      <c r="G14" s="1064"/>
      <c r="H14" s="1064"/>
      <c r="I14" s="1064"/>
      <c r="J14" s="1064"/>
      <c r="K14" s="1064"/>
      <c r="L14" s="1064"/>
      <c r="M14" s="1064"/>
      <c r="N14" s="1064"/>
      <c r="O14" s="1064"/>
      <c r="P14" s="1065"/>
      <c r="Q14" s="1075"/>
      <c r="R14" s="1076"/>
      <c r="S14" s="1076"/>
      <c r="T14" s="1076"/>
      <c r="U14" s="1076"/>
      <c r="V14" s="1076"/>
      <c r="W14" s="1076"/>
      <c r="X14" s="1076"/>
      <c r="Y14" s="1076"/>
      <c r="Z14" s="1076"/>
      <c r="AA14" s="1076"/>
      <c r="AB14" s="1076"/>
      <c r="AC14" s="1076"/>
      <c r="AD14" s="1076"/>
      <c r="AE14" s="1077"/>
      <c r="AF14" s="1069"/>
      <c r="AG14" s="1070"/>
      <c r="AH14" s="1070"/>
      <c r="AI14" s="1070"/>
      <c r="AJ14" s="1071"/>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4"/>
    </row>
    <row r="15" spans="1:131" s="235" customFormat="1" ht="26.25" customHeight="1" x14ac:dyDescent="0.15">
      <c r="A15" s="241">
        <v>9</v>
      </c>
      <c r="B15" s="1063"/>
      <c r="C15" s="1064"/>
      <c r="D15" s="1064"/>
      <c r="E15" s="1064"/>
      <c r="F15" s="1064"/>
      <c r="G15" s="1064"/>
      <c r="H15" s="1064"/>
      <c r="I15" s="1064"/>
      <c r="J15" s="1064"/>
      <c r="K15" s="1064"/>
      <c r="L15" s="1064"/>
      <c r="M15" s="1064"/>
      <c r="N15" s="1064"/>
      <c r="O15" s="1064"/>
      <c r="P15" s="1065"/>
      <c r="Q15" s="1075"/>
      <c r="R15" s="1076"/>
      <c r="S15" s="1076"/>
      <c r="T15" s="1076"/>
      <c r="U15" s="1076"/>
      <c r="V15" s="1076"/>
      <c r="W15" s="1076"/>
      <c r="X15" s="1076"/>
      <c r="Y15" s="1076"/>
      <c r="Z15" s="1076"/>
      <c r="AA15" s="1076"/>
      <c r="AB15" s="1076"/>
      <c r="AC15" s="1076"/>
      <c r="AD15" s="1076"/>
      <c r="AE15" s="1077"/>
      <c r="AF15" s="1069"/>
      <c r="AG15" s="1070"/>
      <c r="AH15" s="1070"/>
      <c r="AI15" s="1070"/>
      <c r="AJ15" s="1071"/>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4"/>
    </row>
    <row r="16" spans="1:131" s="235" customFormat="1" ht="26.25" customHeight="1" x14ac:dyDescent="0.15">
      <c r="A16" s="241">
        <v>10</v>
      </c>
      <c r="B16" s="1063"/>
      <c r="C16" s="1064"/>
      <c r="D16" s="1064"/>
      <c r="E16" s="1064"/>
      <c r="F16" s="1064"/>
      <c r="G16" s="1064"/>
      <c r="H16" s="1064"/>
      <c r="I16" s="1064"/>
      <c r="J16" s="1064"/>
      <c r="K16" s="1064"/>
      <c r="L16" s="1064"/>
      <c r="M16" s="1064"/>
      <c r="N16" s="1064"/>
      <c r="O16" s="1064"/>
      <c r="P16" s="1065"/>
      <c r="Q16" s="1075"/>
      <c r="R16" s="1076"/>
      <c r="S16" s="1076"/>
      <c r="T16" s="1076"/>
      <c r="U16" s="1076"/>
      <c r="V16" s="1076"/>
      <c r="W16" s="1076"/>
      <c r="X16" s="1076"/>
      <c r="Y16" s="1076"/>
      <c r="Z16" s="1076"/>
      <c r="AA16" s="1076"/>
      <c r="AB16" s="1076"/>
      <c r="AC16" s="1076"/>
      <c r="AD16" s="1076"/>
      <c r="AE16" s="1077"/>
      <c r="AF16" s="1069"/>
      <c r="AG16" s="1070"/>
      <c r="AH16" s="1070"/>
      <c r="AI16" s="1070"/>
      <c r="AJ16" s="1071"/>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4"/>
    </row>
    <row r="17" spans="1:131" s="235" customFormat="1" ht="26.25" customHeight="1" x14ac:dyDescent="0.15">
      <c r="A17" s="241">
        <v>11</v>
      </c>
      <c r="B17" s="1063"/>
      <c r="C17" s="1064"/>
      <c r="D17" s="1064"/>
      <c r="E17" s="1064"/>
      <c r="F17" s="1064"/>
      <c r="G17" s="1064"/>
      <c r="H17" s="1064"/>
      <c r="I17" s="1064"/>
      <c r="J17" s="1064"/>
      <c r="K17" s="1064"/>
      <c r="L17" s="1064"/>
      <c r="M17" s="1064"/>
      <c r="N17" s="1064"/>
      <c r="O17" s="1064"/>
      <c r="P17" s="1065"/>
      <c r="Q17" s="1075"/>
      <c r="R17" s="1076"/>
      <c r="S17" s="1076"/>
      <c r="T17" s="1076"/>
      <c r="U17" s="1076"/>
      <c r="V17" s="1076"/>
      <c r="W17" s="1076"/>
      <c r="X17" s="1076"/>
      <c r="Y17" s="1076"/>
      <c r="Z17" s="1076"/>
      <c r="AA17" s="1076"/>
      <c r="AB17" s="1076"/>
      <c r="AC17" s="1076"/>
      <c r="AD17" s="1076"/>
      <c r="AE17" s="1077"/>
      <c r="AF17" s="1069"/>
      <c r="AG17" s="1070"/>
      <c r="AH17" s="1070"/>
      <c r="AI17" s="1070"/>
      <c r="AJ17" s="1071"/>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4"/>
    </row>
    <row r="18" spans="1:131" s="235" customFormat="1" ht="26.25" customHeight="1" x14ac:dyDescent="0.15">
      <c r="A18" s="241">
        <v>12</v>
      </c>
      <c r="B18" s="1063"/>
      <c r="C18" s="1064"/>
      <c r="D18" s="1064"/>
      <c r="E18" s="1064"/>
      <c r="F18" s="1064"/>
      <c r="G18" s="1064"/>
      <c r="H18" s="1064"/>
      <c r="I18" s="1064"/>
      <c r="J18" s="1064"/>
      <c r="K18" s="1064"/>
      <c r="L18" s="1064"/>
      <c r="M18" s="1064"/>
      <c r="N18" s="1064"/>
      <c r="O18" s="1064"/>
      <c r="P18" s="1065"/>
      <c r="Q18" s="1075"/>
      <c r="R18" s="1076"/>
      <c r="S18" s="1076"/>
      <c r="T18" s="1076"/>
      <c r="U18" s="1076"/>
      <c r="V18" s="1076"/>
      <c r="W18" s="1076"/>
      <c r="X18" s="1076"/>
      <c r="Y18" s="1076"/>
      <c r="Z18" s="1076"/>
      <c r="AA18" s="1076"/>
      <c r="AB18" s="1076"/>
      <c r="AC18" s="1076"/>
      <c r="AD18" s="1076"/>
      <c r="AE18" s="1077"/>
      <c r="AF18" s="1069"/>
      <c r="AG18" s="1070"/>
      <c r="AH18" s="1070"/>
      <c r="AI18" s="1070"/>
      <c r="AJ18" s="1071"/>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4"/>
    </row>
    <row r="19" spans="1:131" s="235" customFormat="1" ht="26.25" customHeight="1" x14ac:dyDescent="0.15">
      <c r="A19" s="241">
        <v>13</v>
      </c>
      <c r="B19" s="1063"/>
      <c r="C19" s="1064"/>
      <c r="D19" s="1064"/>
      <c r="E19" s="1064"/>
      <c r="F19" s="1064"/>
      <c r="G19" s="1064"/>
      <c r="H19" s="1064"/>
      <c r="I19" s="1064"/>
      <c r="J19" s="1064"/>
      <c r="K19" s="1064"/>
      <c r="L19" s="1064"/>
      <c r="M19" s="1064"/>
      <c r="N19" s="1064"/>
      <c r="O19" s="1064"/>
      <c r="P19" s="1065"/>
      <c r="Q19" s="1075"/>
      <c r="R19" s="1076"/>
      <c r="S19" s="1076"/>
      <c r="T19" s="1076"/>
      <c r="U19" s="1076"/>
      <c r="V19" s="1076"/>
      <c r="W19" s="1076"/>
      <c r="X19" s="1076"/>
      <c r="Y19" s="1076"/>
      <c r="Z19" s="1076"/>
      <c r="AA19" s="1076"/>
      <c r="AB19" s="1076"/>
      <c r="AC19" s="1076"/>
      <c r="AD19" s="1076"/>
      <c r="AE19" s="1077"/>
      <c r="AF19" s="1069"/>
      <c r="AG19" s="1070"/>
      <c r="AH19" s="1070"/>
      <c r="AI19" s="1070"/>
      <c r="AJ19" s="1071"/>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4"/>
    </row>
    <row r="20" spans="1:131" s="235" customFormat="1" ht="26.25" customHeight="1" x14ac:dyDescent="0.15">
      <c r="A20" s="241">
        <v>14</v>
      </c>
      <c r="B20" s="1063"/>
      <c r="C20" s="1064"/>
      <c r="D20" s="1064"/>
      <c r="E20" s="1064"/>
      <c r="F20" s="1064"/>
      <c r="G20" s="1064"/>
      <c r="H20" s="1064"/>
      <c r="I20" s="1064"/>
      <c r="J20" s="1064"/>
      <c r="K20" s="1064"/>
      <c r="L20" s="1064"/>
      <c r="M20" s="1064"/>
      <c r="N20" s="1064"/>
      <c r="O20" s="1064"/>
      <c r="P20" s="1065"/>
      <c r="Q20" s="1075"/>
      <c r="R20" s="1076"/>
      <c r="S20" s="1076"/>
      <c r="T20" s="1076"/>
      <c r="U20" s="1076"/>
      <c r="V20" s="1076"/>
      <c r="W20" s="1076"/>
      <c r="X20" s="1076"/>
      <c r="Y20" s="1076"/>
      <c r="Z20" s="1076"/>
      <c r="AA20" s="1076"/>
      <c r="AB20" s="1076"/>
      <c r="AC20" s="1076"/>
      <c r="AD20" s="1076"/>
      <c r="AE20" s="1077"/>
      <c r="AF20" s="1069"/>
      <c r="AG20" s="1070"/>
      <c r="AH20" s="1070"/>
      <c r="AI20" s="1070"/>
      <c r="AJ20" s="1071"/>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4"/>
    </row>
    <row r="21" spans="1:131" s="235" customFormat="1" ht="26.25" customHeight="1" thickBot="1" x14ac:dyDescent="0.2">
      <c r="A21" s="241">
        <v>15</v>
      </c>
      <c r="B21" s="1063"/>
      <c r="C21" s="1064"/>
      <c r="D21" s="1064"/>
      <c r="E21" s="1064"/>
      <c r="F21" s="1064"/>
      <c r="G21" s="1064"/>
      <c r="H21" s="1064"/>
      <c r="I21" s="1064"/>
      <c r="J21" s="1064"/>
      <c r="K21" s="1064"/>
      <c r="L21" s="1064"/>
      <c r="M21" s="1064"/>
      <c r="N21" s="1064"/>
      <c r="O21" s="1064"/>
      <c r="P21" s="1065"/>
      <c r="Q21" s="1075"/>
      <c r="R21" s="1076"/>
      <c r="S21" s="1076"/>
      <c r="T21" s="1076"/>
      <c r="U21" s="1076"/>
      <c r="V21" s="1076"/>
      <c r="W21" s="1076"/>
      <c r="X21" s="1076"/>
      <c r="Y21" s="1076"/>
      <c r="Z21" s="1076"/>
      <c r="AA21" s="1076"/>
      <c r="AB21" s="1076"/>
      <c r="AC21" s="1076"/>
      <c r="AD21" s="1076"/>
      <c r="AE21" s="1077"/>
      <c r="AF21" s="1069"/>
      <c r="AG21" s="1070"/>
      <c r="AH21" s="1070"/>
      <c r="AI21" s="1070"/>
      <c r="AJ21" s="1071"/>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4"/>
    </row>
    <row r="22" spans="1:131" s="235" customFormat="1" ht="26.25" customHeight="1" x14ac:dyDescent="0.15">
      <c r="A22" s="241">
        <v>16</v>
      </c>
      <c r="B22" s="1063"/>
      <c r="C22" s="1064"/>
      <c r="D22" s="1064"/>
      <c r="E22" s="1064"/>
      <c r="F22" s="1064"/>
      <c r="G22" s="1064"/>
      <c r="H22" s="1064"/>
      <c r="I22" s="1064"/>
      <c r="J22" s="1064"/>
      <c r="K22" s="1064"/>
      <c r="L22" s="1064"/>
      <c r="M22" s="1064"/>
      <c r="N22" s="1064"/>
      <c r="O22" s="1064"/>
      <c r="P22" s="1065"/>
      <c r="Q22" s="1112"/>
      <c r="R22" s="1113"/>
      <c r="S22" s="1113"/>
      <c r="T22" s="1113"/>
      <c r="U22" s="1113"/>
      <c r="V22" s="1113"/>
      <c r="W22" s="1113"/>
      <c r="X22" s="1113"/>
      <c r="Y22" s="1113"/>
      <c r="Z22" s="1113"/>
      <c r="AA22" s="1113"/>
      <c r="AB22" s="1113"/>
      <c r="AC22" s="1113"/>
      <c r="AD22" s="1113"/>
      <c r="AE22" s="1114"/>
      <c r="AF22" s="1069"/>
      <c r="AG22" s="1070"/>
      <c r="AH22" s="1070"/>
      <c r="AI22" s="1070"/>
      <c r="AJ22" s="1071"/>
      <c r="AK22" s="1108"/>
      <c r="AL22" s="1109"/>
      <c r="AM22" s="1109"/>
      <c r="AN22" s="1109"/>
      <c r="AO22" s="1109"/>
      <c r="AP22" s="1109"/>
      <c r="AQ22" s="1109"/>
      <c r="AR22" s="1109"/>
      <c r="AS22" s="1109"/>
      <c r="AT22" s="1109"/>
      <c r="AU22" s="1110"/>
      <c r="AV22" s="1110"/>
      <c r="AW22" s="1110"/>
      <c r="AX22" s="1110"/>
      <c r="AY22" s="1111"/>
      <c r="AZ22" s="1061" t="s">
        <v>376</v>
      </c>
      <c r="BA22" s="1061"/>
      <c r="BB22" s="1061"/>
      <c r="BC22" s="1061"/>
      <c r="BD22" s="1062"/>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099">
        <v>8779</v>
      </c>
      <c r="R23" s="1100"/>
      <c r="S23" s="1100"/>
      <c r="T23" s="1100"/>
      <c r="U23" s="1100"/>
      <c r="V23" s="1100">
        <v>8628</v>
      </c>
      <c r="W23" s="1100"/>
      <c r="X23" s="1100"/>
      <c r="Y23" s="1100"/>
      <c r="Z23" s="1100"/>
      <c r="AA23" s="1100">
        <v>151</v>
      </c>
      <c r="AB23" s="1100"/>
      <c r="AC23" s="1100"/>
      <c r="AD23" s="1100"/>
      <c r="AE23" s="1101"/>
      <c r="AF23" s="1102">
        <v>151</v>
      </c>
      <c r="AG23" s="1100"/>
      <c r="AH23" s="1100"/>
      <c r="AI23" s="1100"/>
      <c r="AJ23" s="1103"/>
      <c r="AK23" s="1104"/>
      <c r="AL23" s="1105"/>
      <c r="AM23" s="1105"/>
      <c r="AN23" s="1105"/>
      <c r="AO23" s="1105"/>
      <c r="AP23" s="1100">
        <v>6594</v>
      </c>
      <c r="AQ23" s="1100"/>
      <c r="AR23" s="1100"/>
      <c r="AS23" s="1100"/>
      <c r="AT23" s="1100"/>
      <c r="AU23" s="1106"/>
      <c r="AV23" s="1106"/>
      <c r="AW23" s="1106"/>
      <c r="AX23" s="1106"/>
      <c r="AY23" s="1107"/>
      <c r="AZ23" s="1096" t="s">
        <v>379</v>
      </c>
      <c r="BA23" s="1097"/>
      <c r="BB23" s="1097"/>
      <c r="BC23" s="1097"/>
      <c r="BD23" s="1098"/>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x14ac:dyDescent="0.15">
      <c r="A26" s="1027" t="s">
        <v>358</v>
      </c>
      <c r="B26" s="1028"/>
      <c r="C26" s="1028"/>
      <c r="D26" s="1028"/>
      <c r="E26" s="1028"/>
      <c r="F26" s="1028"/>
      <c r="G26" s="1028"/>
      <c r="H26" s="1028"/>
      <c r="I26" s="1028"/>
      <c r="J26" s="1028"/>
      <c r="K26" s="1028"/>
      <c r="L26" s="1028"/>
      <c r="M26" s="1028"/>
      <c r="N26" s="1028"/>
      <c r="O26" s="1028"/>
      <c r="P26" s="1029"/>
      <c r="Q26" s="1033" t="s">
        <v>382</v>
      </c>
      <c r="R26" s="1034"/>
      <c r="S26" s="1034"/>
      <c r="T26" s="1034"/>
      <c r="U26" s="1035"/>
      <c r="V26" s="1033" t="s">
        <v>383</v>
      </c>
      <c r="W26" s="1034"/>
      <c r="X26" s="1034"/>
      <c r="Y26" s="1034"/>
      <c r="Z26" s="1035"/>
      <c r="AA26" s="1033" t="s">
        <v>384</v>
      </c>
      <c r="AB26" s="1034"/>
      <c r="AC26" s="1034"/>
      <c r="AD26" s="1034"/>
      <c r="AE26" s="1034"/>
      <c r="AF26" s="1090" t="s">
        <v>385</v>
      </c>
      <c r="AG26" s="1040"/>
      <c r="AH26" s="1040"/>
      <c r="AI26" s="1040"/>
      <c r="AJ26" s="1091"/>
      <c r="AK26" s="1034" t="s">
        <v>386</v>
      </c>
      <c r="AL26" s="1034"/>
      <c r="AM26" s="1034"/>
      <c r="AN26" s="1034"/>
      <c r="AO26" s="1035"/>
      <c r="AP26" s="1033" t="s">
        <v>387</v>
      </c>
      <c r="AQ26" s="1034"/>
      <c r="AR26" s="1034"/>
      <c r="AS26" s="1034"/>
      <c r="AT26" s="1035"/>
      <c r="AU26" s="1033" t="s">
        <v>388</v>
      </c>
      <c r="AV26" s="1034"/>
      <c r="AW26" s="1034"/>
      <c r="AX26" s="1034"/>
      <c r="AY26" s="1035"/>
      <c r="AZ26" s="1033" t="s">
        <v>389</v>
      </c>
      <c r="BA26" s="1034"/>
      <c r="BB26" s="1034"/>
      <c r="BC26" s="1034"/>
      <c r="BD26" s="1035"/>
      <c r="BE26" s="1033" t="s">
        <v>365</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2953</v>
      </c>
      <c r="R28" s="1085"/>
      <c r="S28" s="1085"/>
      <c r="T28" s="1085"/>
      <c r="U28" s="1085"/>
      <c r="V28" s="1085">
        <v>3051</v>
      </c>
      <c r="W28" s="1085"/>
      <c r="X28" s="1085"/>
      <c r="Y28" s="1085"/>
      <c r="Z28" s="1085"/>
      <c r="AA28" s="1085">
        <v>-98</v>
      </c>
      <c r="AB28" s="1085"/>
      <c r="AC28" s="1085"/>
      <c r="AD28" s="1085"/>
      <c r="AE28" s="1086"/>
      <c r="AF28" s="1087">
        <v>-98</v>
      </c>
      <c r="AG28" s="1085"/>
      <c r="AH28" s="1085"/>
      <c r="AI28" s="1085"/>
      <c r="AJ28" s="1088"/>
      <c r="AK28" s="1089">
        <v>205</v>
      </c>
      <c r="AL28" s="1013"/>
      <c r="AM28" s="1013"/>
      <c r="AN28" s="1013"/>
      <c r="AO28" s="1013"/>
      <c r="AP28" s="1013" t="s">
        <v>577</v>
      </c>
      <c r="AQ28" s="1013"/>
      <c r="AR28" s="1013"/>
      <c r="AS28" s="1013"/>
      <c r="AT28" s="1013"/>
      <c r="AU28" s="1013" t="s">
        <v>577</v>
      </c>
      <c r="AV28" s="1013"/>
      <c r="AW28" s="1013"/>
      <c r="AX28" s="1013"/>
      <c r="AY28" s="1013"/>
      <c r="AZ28" s="1078" t="s">
        <v>577</v>
      </c>
      <c r="BA28" s="1078"/>
      <c r="BB28" s="1078"/>
      <c r="BC28" s="1078"/>
      <c r="BD28" s="1078"/>
      <c r="BE28" s="1079"/>
      <c r="BF28" s="1079"/>
      <c r="BG28" s="1079"/>
      <c r="BH28" s="1079"/>
      <c r="BI28" s="1080"/>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x14ac:dyDescent="0.15">
      <c r="A29" s="246">
        <v>2</v>
      </c>
      <c r="B29" s="1063" t="s">
        <v>391</v>
      </c>
      <c r="C29" s="1064"/>
      <c r="D29" s="1064"/>
      <c r="E29" s="1064"/>
      <c r="F29" s="1064"/>
      <c r="G29" s="1064"/>
      <c r="H29" s="1064"/>
      <c r="I29" s="1064"/>
      <c r="J29" s="1064"/>
      <c r="K29" s="1064"/>
      <c r="L29" s="1064"/>
      <c r="M29" s="1064"/>
      <c r="N29" s="1064"/>
      <c r="O29" s="1064"/>
      <c r="P29" s="1065"/>
      <c r="Q29" s="1075">
        <v>2401</v>
      </c>
      <c r="R29" s="1076"/>
      <c r="S29" s="1076"/>
      <c r="T29" s="1076"/>
      <c r="U29" s="1076"/>
      <c r="V29" s="1076">
        <v>2346</v>
      </c>
      <c r="W29" s="1076"/>
      <c r="X29" s="1076"/>
      <c r="Y29" s="1076"/>
      <c r="Z29" s="1076"/>
      <c r="AA29" s="1076">
        <v>55</v>
      </c>
      <c r="AB29" s="1076"/>
      <c r="AC29" s="1076"/>
      <c r="AD29" s="1076"/>
      <c r="AE29" s="1077"/>
      <c r="AF29" s="1069">
        <v>55</v>
      </c>
      <c r="AG29" s="1070"/>
      <c r="AH29" s="1070"/>
      <c r="AI29" s="1070"/>
      <c r="AJ29" s="1071"/>
      <c r="AK29" s="1011">
        <v>313</v>
      </c>
      <c r="AL29" s="1002"/>
      <c r="AM29" s="1002"/>
      <c r="AN29" s="1002"/>
      <c r="AO29" s="1002"/>
      <c r="AP29" s="1002" t="s">
        <v>577</v>
      </c>
      <c r="AQ29" s="1002"/>
      <c r="AR29" s="1002"/>
      <c r="AS29" s="1002"/>
      <c r="AT29" s="1002"/>
      <c r="AU29" s="1002" t="s">
        <v>577</v>
      </c>
      <c r="AV29" s="1002"/>
      <c r="AW29" s="1002"/>
      <c r="AX29" s="1002"/>
      <c r="AY29" s="1002"/>
      <c r="AZ29" s="1074" t="s">
        <v>577</v>
      </c>
      <c r="BA29" s="1074"/>
      <c r="BB29" s="1074"/>
      <c r="BC29" s="1074"/>
      <c r="BD29" s="1074"/>
      <c r="BE29" s="1058"/>
      <c r="BF29" s="1058"/>
      <c r="BG29" s="1058"/>
      <c r="BH29" s="1058"/>
      <c r="BI29" s="1059"/>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x14ac:dyDescent="0.15">
      <c r="A30" s="246">
        <v>3</v>
      </c>
      <c r="B30" s="1063" t="s">
        <v>392</v>
      </c>
      <c r="C30" s="1064"/>
      <c r="D30" s="1064"/>
      <c r="E30" s="1064"/>
      <c r="F30" s="1064"/>
      <c r="G30" s="1064"/>
      <c r="H30" s="1064"/>
      <c r="I30" s="1064"/>
      <c r="J30" s="1064"/>
      <c r="K30" s="1064"/>
      <c r="L30" s="1064"/>
      <c r="M30" s="1064"/>
      <c r="N30" s="1064"/>
      <c r="O30" s="1064"/>
      <c r="P30" s="1065"/>
      <c r="Q30" s="1075">
        <v>301</v>
      </c>
      <c r="R30" s="1076"/>
      <c r="S30" s="1076"/>
      <c r="T30" s="1076"/>
      <c r="U30" s="1076"/>
      <c r="V30" s="1076">
        <v>301</v>
      </c>
      <c r="W30" s="1076"/>
      <c r="X30" s="1076"/>
      <c r="Y30" s="1076"/>
      <c r="Z30" s="1076"/>
      <c r="AA30" s="1076">
        <v>0</v>
      </c>
      <c r="AB30" s="1076"/>
      <c r="AC30" s="1076"/>
      <c r="AD30" s="1076"/>
      <c r="AE30" s="1077"/>
      <c r="AF30" s="1069">
        <v>0</v>
      </c>
      <c r="AG30" s="1070"/>
      <c r="AH30" s="1070"/>
      <c r="AI30" s="1070"/>
      <c r="AJ30" s="1071"/>
      <c r="AK30" s="1011">
        <v>93</v>
      </c>
      <c r="AL30" s="1002"/>
      <c r="AM30" s="1002"/>
      <c r="AN30" s="1002"/>
      <c r="AO30" s="1002"/>
      <c r="AP30" s="1002" t="s">
        <v>577</v>
      </c>
      <c r="AQ30" s="1002"/>
      <c r="AR30" s="1002"/>
      <c r="AS30" s="1002"/>
      <c r="AT30" s="1002"/>
      <c r="AU30" s="1002" t="s">
        <v>577</v>
      </c>
      <c r="AV30" s="1002"/>
      <c r="AW30" s="1002"/>
      <c r="AX30" s="1002"/>
      <c r="AY30" s="1002"/>
      <c r="AZ30" s="1074" t="s">
        <v>577</v>
      </c>
      <c r="BA30" s="1074"/>
      <c r="BB30" s="1074"/>
      <c r="BC30" s="1074"/>
      <c r="BD30" s="1074"/>
      <c r="BE30" s="1058"/>
      <c r="BF30" s="1058"/>
      <c r="BG30" s="1058"/>
      <c r="BH30" s="1058"/>
      <c r="BI30" s="1059"/>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x14ac:dyDescent="0.15">
      <c r="A31" s="246">
        <v>4</v>
      </c>
      <c r="B31" s="1063" t="s">
        <v>393</v>
      </c>
      <c r="C31" s="1064"/>
      <c r="D31" s="1064"/>
      <c r="E31" s="1064"/>
      <c r="F31" s="1064"/>
      <c r="G31" s="1064"/>
      <c r="H31" s="1064"/>
      <c r="I31" s="1064"/>
      <c r="J31" s="1064"/>
      <c r="K31" s="1064"/>
      <c r="L31" s="1064"/>
      <c r="M31" s="1064"/>
      <c r="N31" s="1064"/>
      <c r="O31" s="1064"/>
      <c r="P31" s="1065"/>
      <c r="Q31" s="1075">
        <v>669</v>
      </c>
      <c r="R31" s="1076"/>
      <c r="S31" s="1076"/>
      <c r="T31" s="1076"/>
      <c r="U31" s="1076"/>
      <c r="V31" s="1076">
        <v>651</v>
      </c>
      <c r="W31" s="1076"/>
      <c r="X31" s="1076"/>
      <c r="Y31" s="1076"/>
      <c r="Z31" s="1076"/>
      <c r="AA31" s="1076">
        <v>18</v>
      </c>
      <c r="AB31" s="1076"/>
      <c r="AC31" s="1076"/>
      <c r="AD31" s="1076"/>
      <c r="AE31" s="1077"/>
      <c r="AF31" s="1069">
        <v>265</v>
      </c>
      <c r="AG31" s="1070"/>
      <c r="AH31" s="1070"/>
      <c r="AI31" s="1070"/>
      <c r="AJ31" s="1071"/>
      <c r="AK31" s="1011">
        <v>91</v>
      </c>
      <c r="AL31" s="1002"/>
      <c r="AM31" s="1002"/>
      <c r="AN31" s="1002"/>
      <c r="AO31" s="1002"/>
      <c r="AP31" s="1002">
        <v>5015</v>
      </c>
      <c r="AQ31" s="1002"/>
      <c r="AR31" s="1002"/>
      <c r="AS31" s="1002"/>
      <c r="AT31" s="1002"/>
      <c r="AU31" s="1002">
        <v>737</v>
      </c>
      <c r="AV31" s="1002"/>
      <c r="AW31" s="1002"/>
      <c r="AX31" s="1002"/>
      <c r="AY31" s="1002"/>
      <c r="AZ31" s="1074" t="s">
        <v>577</v>
      </c>
      <c r="BA31" s="1074"/>
      <c r="BB31" s="1074"/>
      <c r="BC31" s="1074"/>
      <c r="BD31" s="1074"/>
      <c r="BE31" s="1058" t="s">
        <v>394</v>
      </c>
      <c r="BF31" s="1058"/>
      <c r="BG31" s="1058"/>
      <c r="BH31" s="1058"/>
      <c r="BI31" s="1059"/>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x14ac:dyDescent="0.15">
      <c r="A32" s="246">
        <v>5</v>
      </c>
      <c r="B32" s="1063" t="s">
        <v>395</v>
      </c>
      <c r="C32" s="1064"/>
      <c r="D32" s="1064"/>
      <c r="E32" s="1064"/>
      <c r="F32" s="1064"/>
      <c r="G32" s="1064"/>
      <c r="H32" s="1064"/>
      <c r="I32" s="1064"/>
      <c r="J32" s="1064"/>
      <c r="K32" s="1064"/>
      <c r="L32" s="1064"/>
      <c r="M32" s="1064"/>
      <c r="N32" s="1064"/>
      <c r="O32" s="1064"/>
      <c r="P32" s="1065"/>
      <c r="Q32" s="1075">
        <v>1238</v>
      </c>
      <c r="R32" s="1076"/>
      <c r="S32" s="1076"/>
      <c r="T32" s="1076"/>
      <c r="U32" s="1076"/>
      <c r="V32" s="1076">
        <v>1215</v>
      </c>
      <c r="W32" s="1076"/>
      <c r="X32" s="1076"/>
      <c r="Y32" s="1076"/>
      <c r="Z32" s="1076"/>
      <c r="AA32" s="1076">
        <v>23</v>
      </c>
      <c r="AB32" s="1076"/>
      <c r="AC32" s="1076"/>
      <c r="AD32" s="1076"/>
      <c r="AE32" s="1077"/>
      <c r="AF32" s="1069">
        <v>23</v>
      </c>
      <c r="AG32" s="1070"/>
      <c r="AH32" s="1070"/>
      <c r="AI32" s="1070"/>
      <c r="AJ32" s="1071"/>
      <c r="AK32" s="1011">
        <v>502</v>
      </c>
      <c r="AL32" s="1002"/>
      <c r="AM32" s="1002"/>
      <c r="AN32" s="1002"/>
      <c r="AO32" s="1002"/>
      <c r="AP32" s="1002">
        <v>7987</v>
      </c>
      <c r="AQ32" s="1002"/>
      <c r="AR32" s="1002"/>
      <c r="AS32" s="1002"/>
      <c r="AT32" s="1002"/>
      <c r="AU32" s="1002">
        <v>6501</v>
      </c>
      <c r="AV32" s="1002"/>
      <c r="AW32" s="1002"/>
      <c r="AX32" s="1002"/>
      <c r="AY32" s="1002"/>
      <c r="AZ32" s="1074" t="s">
        <v>577</v>
      </c>
      <c r="BA32" s="1074"/>
      <c r="BB32" s="1074"/>
      <c r="BC32" s="1074"/>
      <c r="BD32" s="1074"/>
      <c r="BE32" s="1058" t="s">
        <v>396</v>
      </c>
      <c r="BF32" s="1058"/>
      <c r="BG32" s="1058"/>
      <c r="BH32" s="1058"/>
      <c r="BI32" s="1059"/>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x14ac:dyDescent="0.15">
      <c r="A33" s="246">
        <v>6</v>
      </c>
      <c r="B33" s="1063"/>
      <c r="C33" s="1064"/>
      <c r="D33" s="1064"/>
      <c r="E33" s="1064"/>
      <c r="F33" s="1064"/>
      <c r="G33" s="1064"/>
      <c r="H33" s="1064"/>
      <c r="I33" s="1064"/>
      <c r="J33" s="1064"/>
      <c r="K33" s="1064"/>
      <c r="L33" s="1064"/>
      <c r="M33" s="1064"/>
      <c r="N33" s="1064"/>
      <c r="O33" s="1064"/>
      <c r="P33" s="1065"/>
      <c r="Q33" s="1075"/>
      <c r="R33" s="1076"/>
      <c r="S33" s="1076"/>
      <c r="T33" s="1076"/>
      <c r="U33" s="1076"/>
      <c r="V33" s="1076"/>
      <c r="W33" s="1076"/>
      <c r="X33" s="1076"/>
      <c r="Y33" s="1076"/>
      <c r="Z33" s="1076"/>
      <c r="AA33" s="1076"/>
      <c r="AB33" s="1076"/>
      <c r="AC33" s="1076"/>
      <c r="AD33" s="1076"/>
      <c r="AE33" s="1077"/>
      <c r="AF33" s="1069"/>
      <c r="AG33" s="1070"/>
      <c r="AH33" s="1070"/>
      <c r="AI33" s="1070"/>
      <c r="AJ33" s="1071"/>
      <c r="AK33" s="1011"/>
      <c r="AL33" s="1002"/>
      <c r="AM33" s="1002"/>
      <c r="AN33" s="1002"/>
      <c r="AO33" s="1002"/>
      <c r="AP33" s="1002"/>
      <c r="AQ33" s="1002"/>
      <c r="AR33" s="1002"/>
      <c r="AS33" s="1002"/>
      <c r="AT33" s="1002"/>
      <c r="AU33" s="1002"/>
      <c r="AV33" s="1002"/>
      <c r="AW33" s="1002"/>
      <c r="AX33" s="1002"/>
      <c r="AY33" s="1002"/>
      <c r="AZ33" s="1074"/>
      <c r="BA33" s="1074"/>
      <c r="BB33" s="1074"/>
      <c r="BC33" s="1074"/>
      <c r="BD33" s="1074"/>
      <c r="BE33" s="1058"/>
      <c r="BF33" s="1058"/>
      <c r="BG33" s="1058"/>
      <c r="BH33" s="1058"/>
      <c r="BI33" s="1059"/>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x14ac:dyDescent="0.15">
      <c r="A34" s="246">
        <v>7</v>
      </c>
      <c r="B34" s="1063"/>
      <c r="C34" s="1064"/>
      <c r="D34" s="1064"/>
      <c r="E34" s="1064"/>
      <c r="F34" s="1064"/>
      <c r="G34" s="1064"/>
      <c r="H34" s="1064"/>
      <c r="I34" s="1064"/>
      <c r="J34" s="1064"/>
      <c r="K34" s="1064"/>
      <c r="L34" s="1064"/>
      <c r="M34" s="1064"/>
      <c r="N34" s="1064"/>
      <c r="O34" s="1064"/>
      <c r="P34" s="1065"/>
      <c r="Q34" s="1075"/>
      <c r="R34" s="1076"/>
      <c r="S34" s="1076"/>
      <c r="T34" s="1076"/>
      <c r="U34" s="1076"/>
      <c r="V34" s="1076"/>
      <c r="W34" s="1076"/>
      <c r="X34" s="1076"/>
      <c r="Y34" s="1076"/>
      <c r="Z34" s="1076"/>
      <c r="AA34" s="1076"/>
      <c r="AB34" s="1076"/>
      <c r="AC34" s="1076"/>
      <c r="AD34" s="1076"/>
      <c r="AE34" s="1077"/>
      <c r="AF34" s="1069"/>
      <c r="AG34" s="1070"/>
      <c r="AH34" s="1070"/>
      <c r="AI34" s="1070"/>
      <c r="AJ34" s="1071"/>
      <c r="AK34" s="1011"/>
      <c r="AL34" s="1002"/>
      <c r="AM34" s="1002"/>
      <c r="AN34" s="1002"/>
      <c r="AO34" s="1002"/>
      <c r="AP34" s="1002"/>
      <c r="AQ34" s="1002"/>
      <c r="AR34" s="1002"/>
      <c r="AS34" s="1002"/>
      <c r="AT34" s="1002"/>
      <c r="AU34" s="1002"/>
      <c r="AV34" s="1002"/>
      <c r="AW34" s="1002"/>
      <c r="AX34" s="1002"/>
      <c r="AY34" s="1002"/>
      <c r="AZ34" s="1074"/>
      <c r="BA34" s="1074"/>
      <c r="BB34" s="1074"/>
      <c r="BC34" s="1074"/>
      <c r="BD34" s="1074"/>
      <c r="BE34" s="1058"/>
      <c r="BF34" s="1058"/>
      <c r="BG34" s="1058"/>
      <c r="BH34" s="1058"/>
      <c r="BI34" s="1059"/>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x14ac:dyDescent="0.15">
      <c r="A35" s="246">
        <v>8</v>
      </c>
      <c r="B35" s="1063"/>
      <c r="C35" s="1064"/>
      <c r="D35" s="1064"/>
      <c r="E35" s="1064"/>
      <c r="F35" s="1064"/>
      <c r="G35" s="1064"/>
      <c r="H35" s="1064"/>
      <c r="I35" s="1064"/>
      <c r="J35" s="1064"/>
      <c r="K35" s="1064"/>
      <c r="L35" s="1064"/>
      <c r="M35" s="1064"/>
      <c r="N35" s="1064"/>
      <c r="O35" s="1064"/>
      <c r="P35" s="1065"/>
      <c r="Q35" s="1075"/>
      <c r="R35" s="1076"/>
      <c r="S35" s="1076"/>
      <c r="T35" s="1076"/>
      <c r="U35" s="1076"/>
      <c r="V35" s="1076"/>
      <c r="W35" s="1076"/>
      <c r="X35" s="1076"/>
      <c r="Y35" s="1076"/>
      <c r="Z35" s="1076"/>
      <c r="AA35" s="1076"/>
      <c r="AB35" s="1076"/>
      <c r="AC35" s="1076"/>
      <c r="AD35" s="1076"/>
      <c r="AE35" s="1077"/>
      <c r="AF35" s="1069"/>
      <c r="AG35" s="1070"/>
      <c r="AH35" s="1070"/>
      <c r="AI35" s="1070"/>
      <c r="AJ35" s="1071"/>
      <c r="AK35" s="1011"/>
      <c r="AL35" s="1002"/>
      <c r="AM35" s="1002"/>
      <c r="AN35" s="1002"/>
      <c r="AO35" s="1002"/>
      <c r="AP35" s="1002"/>
      <c r="AQ35" s="1002"/>
      <c r="AR35" s="1002"/>
      <c r="AS35" s="1002"/>
      <c r="AT35" s="1002"/>
      <c r="AU35" s="1002"/>
      <c r="AV35" s="1002"/>
      <c r="AW35" s="1002"/>
      <c r="AX35" s="1002"/>
      <c r="AY35" s="1002"/>
      <c r="AZ35" s="1074"/>
      <c r="BA35" s="1074"/>
      <c r="BB35" s="1074"/>
      <c r="BC35" s="1074"/>
      <c r="BD35" s="1074"/>
      <c r="BE35" s="1058"/>
      <c r="BF35" s="1058"/>
      <c r="BG35" s="1058"/>
      <c r="BH35" s="1058"/>
      <c r="BI35" s="1059"/>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x14ac:dyDescent="0.15">
      <c r="A36" s="246">
        <v>9</v>
      </c>
      <c r="B36" s="1063"/>
      <c r="C36" s="1064"/>
      <c r="D36" s="1064"/>
      <c r="E36" s="1064"/>
      <c r="F36" s="1064"/>
      <c r="G36" s="1064"/>
      <c r="H36" s="1064"/>
      <c r="I36" s="1064"/>
      <c r="J36" s="1064"/>
      <c r="K36" s="1064"/>
      <c r="L36" s="1064"/>
      <c r="M36" s="1064"/>
      <c r="N36" s="1064"/>
      <c r="O36" s="1064"/>
      <c r="P36" s="1065"/>
      <c r="Q36" s="1075"/>
      <c r="R36" s="1076"/>
      <c r="S36" s="1076"/>
      <c r="T36" s="1076"/>
      <c r="U36" s="1076"/>
      <c r="V36" s="1076"/>
      <c r="W36" s="1076"/>
      <c r="X36" s="1076"/>
      <c r="Y36" s="1076"/>
      <c r="Z36" s="1076"/>
      <c r="AA36" s="1076"/>
      <c r="AB36" s="1076"/>
      <c r="AC36" s="1076"/>
      <c r="AD36" s="1076"/>
      <c r="AE36" s="1077"/>
      <c r="AF36" s="1069"/>
      <c r="AG36" s="1070"/>
      <c r="AH36" s="1070"/>
      <c r="AI36" s="1070"/>
      <c r="AJ36" s="1071"/>
      <c r="AK36" s="1011"/>
      <c r="AL36" s="1002"/>
      <c r="AM36" s="1002"/>
      <c r="AN36" s="1002"/>
      <c r="AO36" s="1002"/>
      <c r="AP36" s="1002"/>
      <c r="AQ36" s="1002"/>
      <c r="AR36" s="1002"/>
      <c r="AS36" s="1002"/>
      <c r="AT36" s="1002"/>
      <c r="AU36" s="1002"/>
      <c r="AV36" s="1002"/>
      <c r="AW36" s="1002"/>
      <c r="AX36" s="1002"/>
      <c r="AY36" s="1002"/>
      <c r="AZ36" s="1074"/>
      <c r="BA36" s="1074"/>
      <c r="BB36" s="1074"/>
      <c r="BC36" s="1074"/>
      <c r="BD36" s="1074"/>
      <c r="BE36" s="1058"/>
      <c r="BF36" s="1058"/>
      <c r="BG36" s="1058"/>
      <c r="BH36" s="1058"/>
      <c r="BI36" s="1059"/>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x14ac:dyDescent="0.15">
      <c r="A37" s="246">
        <v>10</v>
      </c>
      <c r="B37" s="1063"/>
      <c r="C37" s="1064"/>
      <c r="D37" s="1064"/>
      <c r="E37" s="1064"/>
      <c r="F37" s="1064"/>
      <c r="G37" s="1064"/>
      <c r="H37" s="1064"/>
      <c r="I37" s="1064"/>
      <c r="J37" s="1064"/>
      <c r="K37" s="1064"/>
      <c r="L37" s="1064"/>
      <c r="M37" s="1064"/>
      <c r="N37" s="1064"/>
      <c r="O37" s="1064"/>
      <c r="P37" s="1065"/>
      <c r="Q37" s="1075"/>
      <c r="R37" s="1076"/>
      <c r="S37" s="1076"/>
      <c r="T37" s="1076"/>
      <c r="U37" s="1076"/>
      <c r="V37" s="1076"/>
      <c r="W37" s="1076"/>
      <c r="X37" s="1076"/>
      <c r="Y37" s="1076"/>
      <c r="Z37" s="1076"/>
      <c r="AA37" s="1076"/>
      <c r="AB37" s="1076"/>
      <c r="AC37" s="1076"/>
      <c r="AD37" s="1076"/>
      <c r="AE37" s="1077"/>
      <c r="AF37" s="1069"/>
      <c r="AG37" s="1070"/>
      <c r="AH37" s="1070"/>
      <c r="AI37" s="1070"/>
      <c r="AJ37" s="1071"/>
      <c r="AK37" s="1011"/>
      <c r="AL37" s="1002"/>
      <c r="AM37" s="1002"/>
      <c r="AN37" s="1002"/>
      <c r="AO37" s="1002"/>
      <c r="AP37" s="1002"/>
      <c r="AQ37" s="1002"/>
      <c r="AR37" s="1002"/>
      <c r="AS37" s="1002"/>
      <c r="AT37" s="1002"/>
      <c r="AU37" s="1002"/>
      <c r="AV37" s="1002"/>
      <c r="AW37" s="1002"/>
      <c r="AX37" s="1002"/>
      <c r="AY37" s="1002"/>
      <c r="AZ37" s="1074"/>
      <c r="BA37" s="1074"/>
      <c r="BB37" s="1074"/>
      <c r="BC37" s="1074"/>
      <c r="BD37" s="1074"/>
      <c r="BE37" s="1058"/>
      <c r="BF37" s="1058"/>
      <c r="BG37" s="1058"/>
      <c r="BH37" s="1058"/>
      <c r="BI37" s="1059"/>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x14ac:dyDescent="0.15">
      <c r="A38" s="246">
        <v>11</v>
      </c>
      <c r="B38" s="1063"/>
      <c r="C38" s="1064"/>
      <c r="D38" s="1064"/>
      <c r="E38" s="1064"/>
      <c r="F38" s="1064"/>
      <c r="G38" s="1064"/>
      <c r="H38" s="1064"/>
      <c r="I38" s="1064"/>
      <c r="J38" s="1064"/>
      <c r="K38" s="1064"/>
      <c r="L38" s="1064"/>
      <c r="M38" s="1064"/>
      <c r="N38" s="1064"/>
      <c r="O38" s="1064"/>
      <c r="P38" s="1065"/>
      <c r="Q38" s="1075"/>
      <c r="R38" s="1076"/>
      <c r="S38" s="1076"/>
      <c r="T38" s="1076"/>
      <c r="U38" s="1076"/>
      <c r="V38" s="1076"/>
      <c r="W38" s="1076"/>
      <c r="X38" s="1076"/>
      <c r="Y38" s="1076"/>
      <c r="Z38" s="1076"/>
      <c r="AA38" s="1076"/>
      <c r="AB38" s="1076"/>
      <c r="AC38" s="1076"/>
      <c r="AD38" s="1076"/>
      <c r="AE38" s="1077"/>
      <c r="AF38" s="1069"/>
      <c r="AG38" s="1070"/>
      <c r="AH38" s="1070"/>
      <c r="AI38" s="1070"/>
      <c r="AJ38" s="1071"/>
      <c r="AK38" s="1011"/>
      <c r="AL38" s="1002"/>
      <c r="AM38" s="1002"/>
      <c r="AN38" s="1002"/>
      <c r="AO38" s="1002"/>
      <c r="AP38" s="1002"/>
      <c r="AQ38" s="1002"/>
      <c r="AR38" s="1002"/>
      <c r="AS38" s="1002"/>
      <c r="AT38" s="1002"/>
      <c r="AU38" s="1002"/>
      <c r="AV38" s="1002"/>
      <c r="AW38" s="1002"/>
      <c r="AX38" s="1002"/>
      <c r="AY38" s="1002"/>
      <c r="AZ38" s="1074"/>
      <c r="BA38" s="1074"/>
      <c r="BB38" s="1074"/>
      <c r="BC38" s="1074"/>
      <c r="BD38" s="1074"/>
      <c r="BE38" s="1058"/>
      <c r="BF38" s="1058"/>
      <c r="BG38" s="1058"/>
      <c r="BH38" s="1058"/>
      <c r="BI38" s="1059"/>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x14ac:dyDescent="0.15">
      <c r="A39" s="246">
        <v>12</v>
      </c>
      <c r="B39" s="1063"/>
      <c r="C39" s="1064"/>
      <c r="D39" s="1064"/>
      <c r="E39" s="1064"/>
      <c r="F39" s="1064"/>
      <c r="G39" s="1064"/>
      <c r="H39" s="1064"/>
      <c r="I39" s="1064"/>
      <c r="J39" s="1064"/>
      <c r="K39" s="1064"/>
      <c r="L39" s="1064"/>
      <c r="M39" s="1064"/>
      <c r="N39" s="1064"/>
      <c r="O39" s="1064"/>
      <c r="P39" s="1065"/>
      <c r="Q39" s="1075"/>
      <c r="R39" s="1076"/>
      <c r="S39" s="1076"/>
      <c r="T39" s="1076"/>
      <c r="U39" s="1076"/>
      <c r="V39" s="1076"/>
      <c r="W39" s="1076"/>
      <c r="X39" s="1076"/>
      <c r="Y39" s="1076"/>
      <c r="Z39" s="1076"/>
      <c r="AA39" s="1076"/>
      <c r="AB39" s="1076"/>
      <c r="AC39" s="1076"/>
      <c r="AD39" s="1076"/>
      <c r="AE39" s="1077"/>
      <c r="AF39" s="1069"/>
      <c r="AG39" s="1070"/>
      <c r="AH39" s="1070"/>
      <c r="AI39" s="1070"/>
      <c r="AJ39" s="1071"/>
      <c r="AK39" s="1011"/>
      <c r="AL39" s="1002"/>
      <c r="AM39" s="1002"/>
      <c r="AN39" s="1002"/>
      <c r="AO39" s="1002"/>
      <c r="AP39" s="1002"/>
      <c r="AQ39" s="1002"/>
      <c r="AR39" s="1002"/>
      <c r="AS39" s="1002"/>
      <c r="AT39" s="1002"/>
      <c r="AU39" s="1002"/>
      <c r="AV39" s="1002"/>
      <c r="AW39" s="1002"/>
      <c r="AX39" s="1002"/>
      <c r="AY39" s="1002"/>
      <c r="AZ39" s="1074"/>
      <c r="BA39" s="1074"/>
      <c r="BB39" s="1074"/>
      <c r="BC39" s="1074"/>
      <c r="BD39" s="1074"/>
      <c r="BE39" s="1058"/>
      <c r="BF39" s="1058"/>
      <c r="BG39" s="1058"/>
      <c r="BH39" s="1058"/>
      <c r="BI39" s="1059"/>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x14ac:dyDescent="0.15">
      <c r="A40" s="241">
        <v>13</v>
      </c>
      <c r="B40" s="1063"/>
      <c r="C40" s="1064"/>
      <c r="D40" s="1064"/>
      <c r="E40" s="1064"/>
      <c r="F40" s="1064"/>
      <c r="G40" s="1064"/>
      <c r="H40" s="1064"/>
      <c r="I40" s="1064"/>
      <c r="J40" s="1064"/>
      <c r="K40" s="1064"/>
      <c r="L40" s="1064"/>
      <c r="M40" s="1064"/>
      <c r="N40" s="1064"/>
      <c r="O40" s="1064"/>
      <c r="P40" s="1065"/>
      <c r="Q40" s="1075"/>
      <c r="R40" s="1076"/>
      <c r="S40" s="1076"/>
      <c r="T40" s="1076"/>
      <c r="U40" s="1076"/>
      <c r="V40" s="1076"/>
      <c r="W40" s="1076"/>
      <c r="X40" s="1076"/>
      <c r="Y40" s="1076"/>
      <c r="Z40" s="1076"/>
      <c r="AA40" s="1076"/>
      <c r="AB40" s="1076"/>
      <c r="AC40" s="1076"/>
      <c r="AD40" s="1076"/>
      <c r="AE40" s="1077"/>
      <c r="AF40" s="1069"/>
      <c r="AG40" s="1070"/>
      <c r="AH40" s="1070"/>
      <c r="AI40" s="1070"/>
      <c r="AJ40" s="1071"/>
      <c r="AK40" s="1011"/>
      <c r="AL40" s="1002"/>
      <c r="AM40" s="1002"/>
      <c r="AN40" s="1002"/>
      <c r="AO40" s="1002"/>
      <c r="AP40" s="1002"/>
      <c r="AQ40" s="1002"/>
      <c r="AR40" s="1002"/>
      <c r="AS40" s="1002"/>
      <c r="AT40" s="1002"/>
      <c r="AU40" s="1002"/>
      <c r="AV40" s="1002"/>
      <c r="AW40" s="1002"/>
      <c r="AX40" s="1002"/>
      <c r="AY40" s="1002"/>
      <c r="AZ40" s="1074"/>
      <c r="BA40" s="1074"/>
      <c r="BB40" s="1074"/>
      <c r="BC40" s="1074"/>
      <c r="BD40" s="1074"/>
      <c r="BE40" s="1058"/>
      <c r="BF40" s="1058"/>
      <c r="BG40" s="1058"/>
      <c r="BH40" s="1058"/>
      <c r="BI40" s="1059"/>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x14ac:dyDescent="0.15">
      <c r="A41" s="241">
        <v>14</v>
      </c>
      <c r="B41" s="1063"/>
      <c r="C41" s="1064"/>
      <c r="D41" s="1064"/>
      <c r="E41" s="1064"/>
      <c r="F41" s="1064"/>
      <c r="G41" s="1064"/>
      <c r="H41" s="1064"/>
      <c r="I41" s="1064"/>
      <c r="J41" s="1064"/>
      <c r="K41" s="1064"/>
      <c r="L41" s="1064"/>
      <c r="M41" s="1064"/>
      <c r="N41" s="1064"/>
      <c r="O41" s="1064"/>
      <c r="P41" s="1065"/>
      <c r="Q41" s="1075"/>
      <c r="R41" s="1076"/>
      <c r="S41" s="1076"/>
      <c r="T41" s="1076"/>
      <c r="U41" s="1076"/>
      <c r="V41" s="1076"/>
      <c r="W41" s="1076"/>
      <c r="X41" s="1076"/>
      <c r="Y41" s="1076"/>
      <c r="Z41" s="1076"/>
      <c r="AA41" s="1076"/>
      <c r="AB41" s="1076"/>
      <c r="AC41" s="1076"/>
      <c r="AD41" s="1076"/>
      <c r="AE41" s="1077"/>
      <c r="AF41" s="1069"/>
      <c r="AG41" s="1070"/>
      <c r="AH41" s="1070"/>
      <c r="AI41" s="1070"/>
      <c r="AJ41" s="1071"/>
      <c r="AK41" s="1011"/>
      <c r="AL41" s="1002"/>
      <c r="AM41" s="1002"/>
      <c r="AN41" s="1002"/>
      <c r="AO41" s="1002"/>
      <c r="AP41" s="1002"/>
      <c r="AQ41" s="1002"/>
      <c r="AR41" s="1002"/>
      <c r="AS41" s="1002"/>
      <c r="AT41" s="1002"/>
      <c r="AU41" s="1002"/>
      <c r="AV41" s="1002"/>
      <c r="AW41" s="1002"/>
      <c r="AX41" s="1002"/>
      <c r="AY41" s="1002"/>
      <c r="AZ41" s="1074"/>
      <c r="BA41" s="1074"/>
      <c r="BB41" s="1074"/>
      <c r="BC41" s="1074"/>
      <c r="BD41" s="1074"/>
      <c r="BE41" s="1058"/>
      <c r="BF41" s="1058"/>
      <c r="BG41" s="1058"/>
      <c r="BH41" s="1058"/>
      <c r="BI41" s="1059"/>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x14ac:dyDescent="0.15">
      <c r="A42" s="241">
        <v>15</v>
      </c>
      <c r="B42" s="1063"/>
      <c r="C42" s="1064"/>
      <c r="D42" s="1064"/>
      <c r="E42" s="1064"/>
      <c r="F42" s="1064"/>
      <c r="G42" s="1064"/>
      <c r="H42" s="1064"/>
      <c r="I42" s="1064"/>
      <c r="J42" s="1064"/>
      <c r="K42" s="1064"/>
      <c r="L42" s="1064"/>
      <c r="M42" s="1064"/>
      <c r="N42" s="1064"/>
      <c r="O42" s="1064"/>
      <c r="P42" s="1065"/>
      <c r="Q42" s="1075"/>
      <c r="R42" s="1076"/>
      <c r="S42" s="1076"/>
      <c r="T42" s="1076"/>
      <c r="U42" s="1076"/>
      <c r="V42" s="1076"/>
      <c r="W42" s="1076"/>
      <c r="X42" s="1076"/>
      <c r="Y42" s="1076"/>
      <c r="Z42" s="1076"/>
      <c r="AA42" s="1076"/>
      <c r="AB42" s="1076"/>
      <c r="AC42" s="1076"/>
      <c r="AD42" s="1076"/>
      <c r="AE42" s="1077"/>
      <c r="AF42" s="1069"/>
      <c r="AG42" s="1070"/>
      <c r="AH42" s="1070"/>
      <c r="AI42" s="1070"/>
      <c r="AJ42" s="1071"/>
      <c r="AK42" s="1011"/>
      <c r="AL42" s="1002"/>
      <c r="AM42" s="1002"/>
      <c r="AN42" s="1002"/>
      <c r="AO42" s="1002"/>
      <c r="AP42" s="1002"/>
      <c r="AQ42" s="1002"/>
      <c r="AR42" s="1002"/>
      <c r="AS42" s="1002"/>
      <c r="AT42" s="1002"/>
      <c r="AU42" s="1002"/>
      <c r="AV42" s="1002"/>
      <c r="AW42" s="1002"/>
      <c r="AX42" s="1002"/>
      <c r="AY42" s="1002"/>
      <c r="AZ42" s="1074"/>
      <c r="BA42" s="1074"/>
      <c r="BB42" s="1074"/>
      <c r="BC42" s="1074"/>
      <c r="BD42" s="1074"/>
      <c r="BE42" s="1058"/>
      <c r="BF42" s="1058"/>
      <c r="BG42" s="1058"/>
      <c r="BH42" s="1058"/>
      <c r="BI42" s="1059"/>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x14ac:dyDescent="0.15">
      <c r="A43" s="241">
        <v>16</v>
      </c>
      <c r="B43" s="1063"/>
      <c r="C43" s="1064"/>
      <c r="D43" s="1064"/>
      <c r="E43" s="1064"/>
      <c r="F43" s="1064"/>
      <c r="G43" s="1064"/>
      <c r="H43" s="1064"/>
      <c r="I43" s="1064"/>
      <c r="J43" s="1064"/>
      <c r="K43" s="1064"/>
      <c r="L43" s="1064"/>
      <c r="M43" s="1064"/>
      <c r="N43" s="1064"/>
      <c r="O43" s="1064"/>
      <c r="P43" s="1065"/>
      <c r="Q43" s="1075"/>
      <c r="R43" s="1076"/>
      <c r="S43" s="1076"/>
      <c r="T43" s="1076"/>
      <c r="U43" s="1076"/>
      <c r="V43" s="1076"/>
      <c r="W43" s="1076"/>
      <c r="X43" s="1076"/>
      <c r="Y43" s="1076"/>
      <c r="Z43" s="1076"/>
      <c r="AA43" s="1076"/>
      <c r="AB43" s="1076"/>
      <c r="AC43" s="1076"/>
      <c r="AD43" s="1076"/>
      <c r="AE43" s="1077"/>
      <c r="AF43" s="1069"/>
      <c r="AG43" s="1070"/>
      <c r="AH43" s="1070"/>
      <c r="AI43" s="1070"/>
      <c r="AJ43" s="1071"/>
      <c r="AK43" s="1011"/>
      <c r="AL43" s="1002"/>
      <c r="AM43" s="1002"/>
      <c r="AN43" s="1002"/>
      <c r="AO43" s="1002"/>
      <c r="AP43" s="1002"/>
      <c r="AQ43" s="1002"/>
      <c r="AR43" s="1002"/>
      <c r="AS43" s="1002"/>
      <c r="AT43" s="1002"/>
      <c r="AU43" s="1002"/>
      <c r="AV43" s="1002"/>
      <c r="AW43" s="1002"/>
      <c r="AX43" s="1002"/>
      <c r="AY43" s="1002"/>
      <c r="AZ43" s="1074"/>
      <c r="BA43" s="1074"/>
      <c r="BB43" s="1074"/>
      <c r="BC43" s="1074"/>
      <c r="BD43" s="1074"/>
      <c r="BE43" s="1058"/>
      <c r="BF43" s="1058"/>
      <c r="BG43" s="1058"/>
      <c r="BH43" s="1058"/>
      <c r="BI43" s="1059"/>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x14ac:dyDescent="0.15">
      <c r="A44" s="241">
        <v>17</v>
      </c>
      <c r="B44" s="1063"/>
      <c r="C44" s="1064"/>
      <c r="D44" s="1064"/>
      <c r="E44" s="1064"/>
      <c r="F44" s="1064"/>
      <c r="G44" s="1064"/>
      <c r="H44" s="1064"/>
      <c r="I44" s="1064"/>
      <c r="J44" s="1064"/>
      <c r="K44" s="1064"/>
      <c r="L44" s="1064"/>
      <c r="M44" s="1064"/>
      <c r="N44" s="1064"/>
      <c r="O44" s="1064"/>
      <c r="P44" s="1065"/>
      <c r="Q44" s="1075"/>
      <c r="R44" s="1076"/>
      <c r="S44" s="1076"/>
      <c r="T44" s="1076"/>
      <c r="U44" s="1076"/>
      <c r="V44" s="1076"/>
      <c r="W44" s="1076"/>
      <c r="X44" s="1076"/>
      <c r="Y44" s="1076"/>
      <c r="Z44" s="1076"/>
      <c r="AA44" s="1076"/>
      <c r="AB44" s="1076"/>
      <c r="AC44" s="1076"/>
      <c r="AD44" s="1076"/>
      <c r="AE44" s="1077"/>
      <c r="AF44" s="1069"/>
      <c r="AG44" s="1070"/>
      <c r="AH44" s="1070"/>
      <c r="AI44" s="1070"/>
      <c r="AJ44" s="1071"/>
      <c r="AK44" s="1011"/>
      <c r="AL44" s="1002"/>
      <c r="AM44" s="1002"/>
      <c r="AN44" s="1002"/>
      <c r="AO44" s="1002"/>
      <c r="AP44" s="1002"/>
      <c r="AQ44" s="1002"/>
      <c r="AR44" s="1002"/>
      <c r="AS44" s="1002"/>
      <c r="AT44" s="1002"/>
      <c r="AU44" s="1002"/>
      <c r="AV44" s="1002"/>
      <c r="AW44" s="1002"/>
      <c r="AX44" s="1002"/>
      <c r="AY44" s="1002"/>
      <c r="AZ44" s="1074"/>
      <c r="BA44" s="1074"/>
      <c r="BB44" s="1074"/>
      <c r="BC44" s="1074"/>
      <c r="BD44" s="1074"/>
      <c r="BE44" s="1058"/>
      <c r="BF44" s="1058"/>
      <c r="BG44" s="1058"/>
      <c r="BH44" s="1058"/>
      <c r="BI44" s="1059"/>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x14ac:dyDescent="0.15">
      <c r="A45" s="241">
        <v>18</v>
      </c>
      <c r="B45" s="1063"/>
      <c r="C45" s="1064"/>
      <c r="D45" s="1064"/>
      <c r="E45" s="1064"/>
      <c r="F45" s="1064"/>
      <c r="G45" s="1064"/>
      <c r="H45" s="1064"/>
      <c r="I45" s="1064"/>
      <c r="J45" s="1064"/>
      <c r="K45" s="1064"/>
      <c r="L45" s="1064"/>
      <c r="M45" s="1064"/>
      <c r="N45" s="1064"/>
      <c r="O45" s="1064"/>
      <c r="P45" s="1065"/>
      <c r="Q45" s="1075"/>
      <c r="R45" s="1076"/>
      <c r="S45" s="1076"/>
      <c r="T45" s="1076"/>
      <c r="U45" s="1076"/>
      <c r="V45" s="1076"/>
      <c r="W45" s="1076"/>
      <c r="X45" s="1076"/>
      <c r="Y45" s="1076"/>
      <c r="Z45" s="1076"/>
      <c r="AA45" s="1076"/>
      <c r="AB45" s="1076"/>
      <c r="AC45" s="1076"/>
      <c r="AD45" s="1076"/>
      <c r="AE45" s="1077"/>
      <c r="AF45" s="1069"/>
      <c r="AG45" s="1070"/>
      <c r="AH45" s="1070"/>
      <c r="AI45" s="1070"/>
      <c r="AJ45" s="1071"/>
      <c r="AK45" s="1011"/>
      <c r="AL45" s="1002"/>
      <c r="AM45" s="1002"/>
      <c r="AN45" s="1002"/>
      <c r="AO45" s="1002"/>
      <c r="AP45" s="1002"/>
      <c r="AQ45" s="1002"/>
      <c r="AR45" s="1002"/>
      <c r="AS45" s="1002"/>
      <c r="AT45" s="1002"/>
      <c r="AU45" s="1002"/>
      <c r="AV45" s="1002"/>
      <c r="AW45" s="1002"/>
      <c r="AX45" s="1002"/>
      <c r="AY45" s="1002"/>
      <c r="AZ45" s="1074"/>
      <c r="BA45" s="1074"/>
      <c r="BB45" s="1074"/>
      <c r="BC45" s="1074"/>
      <c r="BD45" s="1074"/>
      <c r="BE45" s="1058"/>
      <c r="BF45" s="1058"/>
      <c r="BG45" s="1058"/>
      <c r="BH45" s="1058"/>
      <c r="BI45" s="1059"/>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x14ac:dyDescent="0.15">
      <c r="A46" s="241">
        <v>19</v>
      </c>
      <c r="B46" s="1063"/>
      <c r="C46" s="1064"/>
      <c r="D46" s="1064"/>
      <c r="E46" s="1064"/>
      <c r="F46" s="1064"/>
      <c r="G46" s="1064"/>
      <c r="H46" s="1064"/>
      <c r="I46" s="1064"/>
      <c r="J46" s="1064"/>
      <c r="K46" s="1064"/>
      <c r="L46" s="1064"/>
      <c r="M46" s="1064"/>
      <c r="N46" s="1064"/>
      <c r="O46" s="1064"/>
      <c r="P46" s="1065"/>
      <c r="Q46" s="1075"/>
      <c r="R46" s="1076"/>
      <c r="S46" s="1076"/>
      <c r="T46" s="1076"/>
      <c r="U46" s="1076"/>
      <c r="V46" s="1076"/>
      <c r="W46" s="1076"/>
      <c r="X46" s="1076"/>
      <c r="Y46" s="1076"/>
      <c r="Z46" s="1076"/>
      <c r="AA46" s="1076"/>
      <c r="AB46" s="1076"/>
      <c r="AC46" s="1076"/>
      <c r="AD46" s="1076"/>
      <c r="AE46" s="1077"/>
      <c r="AF46" s="1069"/>
      <c r="AG46" s="1070"/>
      <c r="AH46" s="1070"/>
      <c r="AI46" s="1070"/>
      <c r="AJ46" s="1071"/>
      <c r="AK46" s="1011"/>
      <c r="AL46" s="1002"/>
      <c r="AM46" s="1002"/>
      <c r="AN46" s="1002"/>
      <c r="AO46" s="1002"/>
      <c r="AP46" s="1002"/>
      <c r="AQ46" s="1002"/>
      <c r="AR46" s="1002"/>
      <c r="AS46" s="1002"/>
      <c r="AT46" s="1002"/>
      <c r="AU46" s="1002"/>
      <c r="AV46" s="1002"/>
      <c r="AW46" s="1002"/>
      <c r="AX46" s="1002"/>
      <c r="AY46" s="1002"/>
      <c r="AZ46" s="1074"/>
      <c r="BA46" s="1074"/>
      <c r="BB46" s="1074"/>
      <c r="BC46" s="1074"/>
      <c r="BD46" s="1074"/>
      <c r="BE46" s="1058"/>
      <c r="BF46" s="1058"/>
      <c r="BG46" s="1058"/>
      <c r="BH46" s="1058"/>
      <c r="BI46" s="1059"/>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x14ac:dyDescent="0.15">
      <c r="A47" s="241">
        <v>20</v>
      </c>
      <c r="B47" s="1063"/>
      <c r="C47" s="1064"/>
      <c r="D47" s="1064"/>
      <c r="E47" s="1064"/>
      <c r="F47" s="1064"/>
      <c r="G47" s="1064"/>
      <c r="H47" s="1064"/>
      <c r="I47" s="1064"/>
      <c r="J47" s="1064"/>
      <c r="K47" s="1064"/>
      <c r="L47" s="1064"/>
      <c r="M47" s="1064"/>
      <c r="N47" s="1064"/>
      <c r="O47" s="1064"/>
      <c r="P47" s="1065"/>
      <c r="Q47" s="1075"/>
      <c r="R47" s="1076"/>
      <c r="S47" s="1076"/>
      <c r="T47" s="1076"/>
      <c r="U47" s="1076"/>
      <c r="V47" s="1076"/>
      <c r="W47" s="1076"/>
      <c r="X47" s="1076"/>
      <c r="Y47" s="1076"/>
      <c r="Z47" s="1076"/>
      <c r="AA47" s="1076"/>
      <c r="AB47" s="1076"/>
      <c r="AC47" s="1076"/>
      <c r="AD47" s="1076"/>
      <c r="AE47" s="1077"/>
      <c r="AF47" s="1069"/>
      <c r="AG47" s="1070"/>
      <c r="AH47" s="1070"/>
      <c r="AI47" s="1070"/>
      <c r="AJ47" s="1071"/>
      <c r="AK47" s="1011"/>
      <c r="AL47" s="1002"/>
      <c r="AM47" s="1002"/>
      <c r="AN47" s="1002"/>
      <c r="AO47" s="1002"/>
      <c r="AP47" s="1002"/>
      <c r="AQ47" s="1002"/>
      <c r="AR47" s="1002"/>
      <c r="AS47" s="1002"/>
      <c r="AT47" s="1002"/>
      <c r="AU47" s="1002"/>
      <c r="AV47" s="1002"/>
      <c r="AW47" s="1002"/>
      <c r="AX47" s="1002"/>
      <c r="AY47" s="1002"/>
      <c r="AZ47" s="1074"/>
      <c r="BA47" s="1074"/>
      <c r="BB47" s="1074"/>
      <c r="BC47" s="1074"/>
      <c r="BD47" s="1074"/>
      <c r="BE47" s="1058"/>
      <c r="BF47" s="1058"/>
      <c r="BG47" s="1058"/>
      <c r="BH47" s="1058"/>
      <c r="BI47" s="1059"/>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x14ac:dyDescent="0.15">
      <c r="A48" s="241">
        <v>21</v>
      </c>
      <c r="B48" s="1063"/>
      <c r="C48" s="1064"/>
      <c r="D48" s="1064"/>
      <c r="E48" s="1064"/>
      <c r="F48" s="1064"/>
      <c r="G48" s="1064"/>
      <c r="H48" s="1064"/>
      <c r="I48" s="1064"/>
      <c r="J48" s="1064"/>
      <c r="K48" s="1064"/>
      <c r="L48" s="1064"/>
      <c r="M48" s="1064"/>
      <c r="N48" s="1064"/>
      <c r="O48" s="1064"/>
      <c r="P48" s="1065"/>
      <c r="Q48" s="1075"/>
      <c r="R48" s="1076"/>
      <c r="S48" s="1076"/>
      <c r="T48" s="1076"/>
      <c r="U48" s="1076"/>
      <c r="V48" s="1076"/>
      <c r="W48" s="1076"/>
      <c r="X48" s="1076"/>
      <c r="Y48" s="1076"/>
      <c r="Z48" s="1076"/>
      <c r="AA48" s="1076"/>
      <c r="AB48" s="1076"/>
      <c r="AC48" s="1076"/>
      <c r="AD48" s="1076"/>
      <c r="AE48" s="1077"/>
      <c r="AF48" s="1069"/>
      <c r="AG48" s="1070"/>
      <c r="AH48" s="1070"/>
      <c r="AI48" s="1070"/>
      <c r="AJ48" s="1071"/>
      <c r="AK48" s="1011"/>
      <c r="AL48" s="1002"/>
      <c r="AM48" s="1002"/>
      <c r="AN48" s="1002"/>
      <c r="AO48" s="1002"/>
      <c r="AP48" s="1002"/>
      <c r="AQ48" s="1002"/>
      <c r="AR48" s="1002"/>
      <c r="AS48" s="1002"/>
      <c r="AT48" s="1002"/>
      <c r="AU48" s="1002"/>
      <c r="AV48" s="1002"/>
      <c r="AW48" s="1002"/>
      <c r="AX48" s="1002"/>
      <c r="AY48" s="1002"/>
      <c r="AZ48" s="1074"/>
      <c r="BA48" s="1074"/>
      <c r="BB48" s="1074"/>
      <c r="BC48" s="1074"/>
      <c r="BD48" s="1074"/>
      <c r="BE48" s="1058"/>
      <c r="BF48" s="1058"/>
      <c r="BG48" s="1058"/>
      <c r="BH48" s="1058"/>
      <c r="BI48" s="1059"/>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x14ac:dyDescent="0.15">
      <c r="A49" s="241">
        <v>22</v>
      </c>
      <c r="B49" s="1063"/>
      <c r="C49" s="1064"/>
      <c r="D49" s="1064"/>
      <c r="E49" s="1064"/>
      <c r="F49" s="1064"/>
      <c r="G49" s="1064"/>
      <c r="H49" s="1064"/>
      <c r="I49" s="1064"/>
      <c r="J49" s="1064"/>
      <c r="K49" s="1064"/>
      <c r="L49" s="1064"/>
      <c r="M49" s="1064"/>
      <c r="N49" s="1064"/>
      <c r="O49" s="1064"/>
      <c r="P49" s="1065"/>
      <c r="Q49" s="1075"/>
      <c r="R49" s="1076"/>
      <c r="S49" s="1076"/>
      <c r="T49" s="1076"/>
      <c r="U49" s="1076"/>
      <c r="V49" s="1076"/>
      <c r="W49" s="1076"/>
      <c r="X49" s="1076"/>
      <c r="Y49" s="1076"/>
      <c r="Z49" s="1076"/>
      <c r="AA49" s="1076"/>
      <c r="AB49" s="1076"/>
      <c r="AC49" s="1076"/>
      <c r="AD49" s="1076"/>
      <c r="AE49" s="1077"/>
      <c r="AF49" s="1069"/>
      <c r="AG49" s="1070"/>
      <c r="AH49" s="1070"/>
      <c r="AI49" s="1070"/>
      <c r="AJ49" s="1071"/>
      <c r="AK49" s="1011"/>
      <c r="AL49" s="1002"/>
      <c r="AM49" s="1002"/>
      <c r="AN49" s="1002"/>
      <c r="AO49" s="1002"/>
      <c r="AP49" s="1002"/>
      <c r="AQ49" s="1002"/>
      <c r="AR49" s="1002"/>
      <c r="AS49" s="1002"/>
      <c r="AT49" s="1002"/>
      <c r="AU49" s="1002"/>
      <c r="AV49" s="1002"/>
      <c r="AW49" s="1002"/>
      <c r="AX49" s="1002"/>
      <c r="AY49" s="1002"/>
      <c r="AZ49" s="1074"/>
      <c r="BA49" s="1074"/>
      <c r="BB49" s="1074"/>
      <c r="BC49" s="1074"/>
      <c r="BD49" s="1074"/>
      <c r="BE49" s="1058"/>
      <c r="BF49" s="1058"/>
      <c r="BG49" s="1058"/>
      <c r="BH49" s="1058"/>
      <c r="BI49" s="1059"/>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x14ac:dyDescent="0.15">
      <c r="A50" s="241">
        <v>23</v>
      </c>
      <c r="B50" s="1063"/>
      <c r="C50" s="1064"/>
      <c r="D50" s="1064"/>
      <c r="E50" s="1064"/>
      <c r="F50" s="1064"/>
      <c r="G50" s="1064"/>
      <c r="H50" s="1064"/>
      <c r="I50" s="1064"/>
      <c r="J50" s="1064"/>
      <c r="K50" s="1064"/>
      <c r="L50" s="1064"/>
      <c r="M50" s="1064"/>
      <c r="N50" s="1064"/>
      <c r="O50" s="1064"/>
      <c r="P50" s="1065"/>
      <c r="Q50" s="1066"/>
      <c r="R50" s="1067"/>
      <c r="S50" s="1067"/>
      <c r="T50" s="1067"/>
      <c r="U50" s="1067"/>
      <c r="V50" s="1067"/>
      <c r="W50" s="1067"/>
      <c r="X50" s="1067"/>
      <c r="Y50" s="1067"/>
      <c r="Z50" s="1067"/>
      <c r="AA50" s="1067"/>
      <c r="AB50" s="1067"/>
      <c r="AC50" s="1067"/>
      <c r="AD50" s="1067"/>
      <c r="AE50" s="1068"/>
      <c r="AF50" s="1069"/>
      <c r="AG50" s="1070"/>
      <c r="AH50" s="1070"/>
      <c r="AI50" s="1070"/>
      <c r="AJ50" s="1071"/>
      <c r="AK50" s="1072"/>
      <c r="AL50" s="1067"/>
      <c r="AM50" s="1067"/>
      <c r="AN50" s="1067"/>
      <c r="AO50" s="1067"/>
      <c r="AP50" s="1067"/>
      <c r="AQ50" s="1067"/>
      <c r="AR50" s="1067"/>
      <c r="AS50" s="1067"/>
      <c r="AT50" s="1067"/>
      <c r="AU50" s="1067"/>
      <c r="AV50" s="1067"/>
      <c r="AW50" s="1067"/>
      <c r="AX50" s="1067"/>
      <c r="AY50" s="1067"/>
      <c r="AZ50" s="1073"/>
      <c r="BA50" s="1073"/>
      <c r="BB50" s="1073"/>
      <c r="BC50" s="1073"/>
      <c r="BD50" s="1073"/>
      <c r="BE50" s="1058"/>
      <c r="BF50" s="1058"/>
      <c r="BG50" s="1058"/>
      <c r="BH50" s="1058"/>
      <c r="BI50" s="1059"/>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x14ac:dyDescent="0.15">
      <c r="A51" s="241">
        <v>24</v>
      </c>
      <c r="B51" s="1063"/>
      <c r="C51" s="1064"/>
      <c r="D51" s="1064"/>
      <c r="E51" s="1064"/>
      <c r="F51" s="1064"/>
      <c r="G51" s="1064"/>
      <c r="H51" s="1064"/>
      <c r="I51" s="1064"/>
      <c r="J51" s="1064"/>
      <c r="K51" s="1064"/>
      <c r="L51" s="1064"/>
      <c r="M51" s="1064"/>
      <c r="N51" s="1064"/>
      <c r="O51" s="1064"/>
      <c r="P51" s="1065"/>
      <c r="Q51" s="1066"/>
      <c r="R51" s="1067"/>
      <c r="S51" s="1067"/>
      <c r="T51" s="1067"/>
      <c r="U51" s="1067"/>
      <c r="V51" s="1067"/>
      <c r="W51" s="1067"/>
      <c r="X51" s="1067"/>
      <c r="Y51" s="1067"/>
      <c r="Z51" s="1067"/>
      <c r="AA51" s="1067"/>
      <c r="AB51" s="1067"/>
      <c r="AC51" s="1067"/>
      <c r="AD51" s="1067"/>
      <c r="AE51" s="1068"/>
      <c r="AF51" s="1069"/>
      <c r="AG51" s="1070"/>
      <c r="AH51" s="1070"/>
      <c r="AI51" s="1070"/>
      <c r="AJ51" s="1071"/>
      <c r="AK51" s="1072"/>
      <c r="AL51" s="1067"/>
      <c r="AM51" s="1067"/>
      <c r="AN51" s="1067"/>
      <c r="AO51" s="1067"/>
      <c r="AP51" s="1067"/>
      <c r="AQ51" s="1067"/>
      <c r="AR51" s="1067"/>
      <c r="AS51" s="1067"/>
      <c r="AT51" s="1067"/>
      <c r="AU51" s="1067"/>
      <c r="AV51" s="1067"/>
      <c r="AW51" s="1067"/>
      <c r="AX51" s="1067"/>
      <c r="AY51" s="1067"/>
      <c r="AZ51" s="1073"/>
      <c r="BA51" s="1073"/>
      <c r="BB51" s="1073"/>
      <c r="BC51" s="1073"/>
      <c r="BD51" s="1073"/>
      <c r="BE51" s="1058"/>
      <c r="BF51" s="1058"/>
      <c r="BG51" s="1058"/>
      <c r="BH51" s="1058"/>
      <c r="BI51" s="1059"/>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x14ac:dyDescent="0.15">
      <c r="A52" s="241">
        <v>25</v>
      </c>
      <c r="B52" s="1063"/>
      <c r="C52" s="1064"/>
      <c r="D52" s="1064"/>
      <c r="E52" s="1064"/>
      <c r="F52" s="1064"/>
      <c r="G52" s="1064"/>
      <c r="H52" s="1064"/>
      <c r="I52" s="1064"/>
      <c r="J52" s="1064"/>
      <c r="K52" s="1064"/>
      <c r="L52" s="1064"/>
      <c r="M52" s="1064"/>
      <c r="N52" s="1064"/>
      <c r="O52" s="1064"/>
      <c r="P52" s="1065"/>
      <c r="Q52" s="1066"/>
      <c r="R52" s="1067"/>
      <c r="S52" s="1067"/>
      <c r="T52" s="1067"/>
      <c r="U52" s="1067"/>
      <c r="V52" s="1067"/>
      <c r="W52" s="1067"/>
      <c r="X52" s="1067"/>
      <c r="Y52" s="1067"/>
      <c r="Z52" s="1067"/>
      <c r="AA52" s="1067"/>
      <c r="AB52" s="1067"/>
      <c r="AC52" s="1067"/>
      <c r="AD52" s="1067"/>
      <c r="AE52" s="1068"/>
      <c r="AF52" s="1069"/>
      <c r="AG52" s="1070"/>
      <c r="AH52" s="1070"/>
      <c r="AI52" s="1070"/>
      <c r="AJ52" s="1071"/>
      <c r="AK52" s="1072"/>
      <c r="AL52" s="1067"/>
      <c r="AM52" s="1067"/>
      <c r="AN52" s="1067"/>
      <c r="AO52" s="1067"/>
      <c r="AP52" s="1067"/>
      <c r="AQ52" s="1067"/>
      <c r="AR52" s="1067"/>
      <c r="AS52" s="1067"/>
      <c r="AT52" s="1067"/>
      <c r="AU52" s="1067"/>
      <c r="AV52" s="1067"/>
      <c r="AW52" s="1067"/>
      <c r="AX52" s="1067"/>
      <c r="AY52" s="1067"/>
      <c r="AZ52" s="1073"/>
      <c r="BA52" s="1073"/>
      <c r="BB52" s="1073"/>
      <c r="BC52" s="1073"/>
      <c r="BD52" s="1073"/>
      <c r="BE52" s="1058"/>
      <c r="BF52" s="1058"/>
      <c r="BG52" s="1058"/>
      <c r="BH52" s="1058"/>
      <c r="BI52" s="1059"/>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x14ac:dyDescent="0.15">
      <c r="A53" s="241">
        <v>26</v>
      </c>
      <c r="B53" s="1063"/>
      <c r="C53" s="1064"/>
      <c r="D53" s="1064"/>
      <c r="E53" s="1064"/>
      <c r="F53" s="1064"/>
      <c r="G53" s="1064"/>
      <c r="H53" s="1064"/>
      <c r="I53" s="1064"/>
      <c r="J53" s="1064"/>
      <c r="K53" s="1064"/>
      <c r="L53" s="1064"/>
      <c r="M53" s="1064"/>
      <c r="N53" s="1064"/>
      <c r="O53" s="1064"/>
      <c r="P53" s="1065"/>
      <c r="Q53" s="1066"/>
      <c r="R53" s="1067"/>
      <c r="S53" s="1067"/>
      <c r="T53" s="1067"/>
      <c r="U53" s="1067"/>
      <c r="V53" s="1067"/>
      <c r="W53" s="1067"/>
      <c r="X53" s="1067"/>
      <c r="Y53" s="1067"/>
      <c r="Z53" s="1067"/>
      <c r="AA53" s="1067"/>
      <c r="AB53" s="1067"/>
      <c r="AC53" s="1067"/>
      <c r="AD53" s="1067"/>
      <c r="AE53" s="1068"/>
      <c r="AF53" s="1069"/>
      <c r="AG53" s="1070"/>
      <c r="AH53" s="1070"/>
      <c r="AI53" s="1070"/>
      <c r="AJ53" s="1071"/>
      <c r="AK53" s="1072"/>
      <c r="AL53" s="1067"/>
      <c r="AM53" s="1067"/>
      <c r="AN53" s="1067"/>
      <c r="AO53" s="1067"/>
      <c r="AP53" s="1067"/>
      <c r="AQ53" s="1067"/>
      <c r="AR53" s="1067"/>
      <c r="AS53" s="1067"/>
      <c r="AT53" s="1067"/>
      <c r="AU53" s="1067"/>
      <c r="AV53" s="1067"/>
      <c r="AW53" s="1067"/>
      <c r="AX53" s="1067"/>
      <c r="AY53" s="1067"/>
      <c r="AZ53" s="1073"/>
      <c r="BA53" s="1073"/>
      <c r="BB53" s="1073"/>
      <c r="BC53" s="1073"/>
      <c r="BD53" s="1073"/>
      <c r="BE53" s="1058"/>
      <c r="BF53" s="1058"/>
      <c r="BG53" s="1058"/>
      <c r="BH53" s="1058"/>
      <c r="BI53" s="1059"/>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x14ac:dyDescent="0.15">
      <c r="A54" s="241">
        <v>27</v>
      </c>
      <c r="B54" s="1063"/>
      <c r="C54" s="1064"/>
      <c r="D54" s="1064"/>
      <c r="E54" s="1064"/>
      <c r="F54" s="1064"/>
      <c r="G54" s="1064"/>
      <c r="H54" s="1064"/>
      <c r="I54" s="1064"/>
      <c r="J54" s="1064"/>
      <c r="K54" s="1064"/>
      <c r="L54" s="1064"/>
      <c r="M54" s="1064"/>
      <c r="N54" s="1064"/>
      <c r="O54" s="1064"/>
      <c r="P54" s="1065"/>
      <c r="Q54" s="1066"/>
      <c r="R54" s="1067"/>
      <c r="S54" s="1067"/>
      <c r="T54" s="1067"/>
      <c r="U54" s="1067"/>
      <c r="V54" s="1067"/>
      <c r="W54" s="1067"/>
      <c r="X54" s="1067"/>
      <c r="Y54" s="1067"/>
      <c r="Z54" s="1067"/>
      <c r="AA54" s="1067"/>
      <c r="AB54" s="1067"/>
      <c r="AC54" s="1067"/>
      <c r="AD54" s="1067"/>
      <c r="AE54" s="1068"/>
      <c r="AF54" s="1069"/>
      <c r="AG54" s="1070"/>
      <c r="AH54" s="1070"/>
      <c r="AI54" s="1070"/>
      <c r="AJ54" s="1071"/>
      <c r="AK54" s="1072"/>
      <c r="AL54" s="1067"/>
      <c r="AM54" s="1067"/>
      <c r="AN54" s="1067"/>
      <c r="AO54" s="1067"/>
      <c r="AP54" s="1067"/>
      <c r="AQ54" s="1067"/>
      <c r="AR54" s="1067"/>
      <c r="AS54" s="1067"/>
      <c r="AT54" s="1067"/>
      <c r="AU54" s="1067"/>
      <c r="AV54" s="1067"/>
      <c r="AW54" s="1067"/>
      <c r="AX54" s="1067"/>
      <c r="AY54" s="1067"/>
      <c r="AZ54" s="1073"/>
      <c r="BA54" s="1073"/>
      <c r="BB54" s="1073"/>
      <c r="BC54" s="1073"/>
      <c r="BD54" s="1073"/>
      <c r="BE54" s="1058"/>
      <c r="BF54" s="1058"/>
      <c r="BG54" s="1058"/>
      <c r="BH54" s="1058"/>
      <c r="BI54" s="1059"/>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x14ac:dyDescent="0.15">
      <c r="A55" s="241">
        <v>28</v>
      </c>
      <c r="B55" s="1063"/>
      <c r="C55" s="1064"/>
      <c r="D55" s="1064"/>
      <c r="E55" s="1064"/>
      <c r="F55" s="1064"/>
      <c r="G55" s="1064"/>
      <c r="H55" s="1064"/>
      <c r="I55" s="1064"/>
      <c r="J55" s="1064"/>
      <c r="K55" s="1064"/>
      <c r="L55" s="1064"/>
      <c r="M55" s="1064"/>
      <c r="N55" s="1064"/>
      <c r="O55" s="1064"/>
      <c r="P55" s="1065"/>
      <c r="Q55" s="1066"/>
      <c r="R55" s="1067"/>
      <c r="S55" s="1067"/>
      <c r="T55" s="1067"/>
      <c r="U55" s="1067"/>
      <c r="V55" s="1067"/>
      <c r="W55" s="1067"/>
      <c r="X55" s="1067"/>
      <c r="Y55" s="1067"/>
      <c r="Z55" s="1067"/>
      <c r="AA55" s="1067"/>
      <c r="AB55" s="1067"/>
      <c r="AC55" s="1067"/>
      <c r="AD55" s="1067"/>
      <c r="AE55" s="1068"/>
      <c r="AF55" s="1069"/>
      <c r="AG55" s="1070"/>
      <c r="AH55" s="1070"/>
      <c r="AI55" s="1070"/>
      <c r="AJ55" s="1071"/>
      <c r="AK55" s="1072"/>
      <c r="AL55" s="1067"/>
      <c r="AM55" s="1067"/>
      <c r="AN55" s="1067"/>
      <c r="AO55" s="1067"/>
      <c r="AP55" s="1067"/>
      <c r="AQ55" s="1067"/>
      <c r="AR55" s="1067"/>
      <c r="AS55" s="1067"/>
      <c r="AT55" s="1067"/>
      <c r="AU55" s="1067"/>
      <c r="AV55" s="1067"/>
      <c r="AW55" s="1067"/>
      <c r="AX55" s="1067"/>
      <c r="AY55" s="1067"/>
      <c r="AZ55" s="1073"/>
      <c r="BA55" s="1073"/>
      <c r="BB55" s="1073"/>
      <c r="BC55" s="1073"/>
      <c r="BD55" s="1073"/>
      <c r="BE55" s="1058"/>
      <c r="BF55" s="1058"/>
      <c r="BG55" s="1058"/>
      <c r="BH55" s="1058"/>
      <c r="BI55" s="1059"/>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x14ac:dyDescent="0.15">
      <c r="A56" s="241">
        <v>29</v>
      </c>
      <c r="B56" s="1063"/>
      <c r="C56" s="1064"/>
      <c r="D56" s="1064"/>
      <c r="E56" s="1064"/>
      <c r="F56" s="1064"/>
      <c r="G56" s="1064"/>
      <c r="H56" s="1064"/>
      <c r="I56" s="1064"/>
      <c r="J56" s="1064"/>
      <c r="K56" s="1064"/>
      <c r="L56" s="1064"/>
      <c r="M56" s="1064"/>
      <c r="N56" s="1064"/>
      <c r="O56" s="1064"/>
      <c r="P56" s="1065"/>
      <c r="Q56" s="1066"/>
      <c r="R56" s="1067"/>
      <c r="S56" s="1067"/>
      <c r="T56" s="1067"/>
      <c r="U56" s="1067"/>
      <c r="V56" s="1067"/>
      <c r="W56" s="1067"/>
      <c r="X56" s="1067"/>
      <c r="Y56" s="1067"/>
      <c r="Z56" s="1067"/>
      <c r="AA56" s="1067"/>
      <c r="AB56" s="1067"/>
      <c r="AC56" s="1067"/>
      <c r="AD56" s="1067"/>
      <c r="AE56" s="1068"/>
      <c r="AF56" s="1069"/>
      <c r="AG56" s="1070"/>
      <c r="AH56" s="1070"/>
      <c r="AI56" s="1070"/>
      <c r="AJ56" s="1071"/>
      <c r="AK56" s="1072"/>
      <c r="AL56" s="1067"/>
      <c r="AM56" s="1067"/>
      <c r="AN56" s="1067"/>
      <c r="AO56" s="1067"/>
      <c r="AP56" s="1067"/>
      <c r="AQ56" s="1067"/>
      <c r="AR56" s="1067"/>
      <c r="AS56" s="1067"/>
      <c r="AT56" s="1067"/>
      <c r="AU56" s="1067"/>
      <c r="AV56" s="1067"/>
      <c r="AW56" s="1067"/>
      <c r="AX56" s="1067"/>
      <c r="AY56" s="1067"/>
      <c r="AZ56" s="1073"/>
      <c r="BA56" s="1073"/>
      <c r="BB56" s="1073"/>
      <c r="BC56" s="1073"/>
      <c r="BD56" s="1073"/>
      <c r="BE56" s="1058"/>
      <c r="BF56" s="1058"/>
      <c r="BG56" s="1058"/>
      <c r="BH56" s="1058"/>
      <c r="BI56" s="1059"/>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x14ac:dyDescent="0.15">
      <c r="A57" s="241">
        <v>30</v>
      </c>
      <c r="B57" s="1063"/>
      <c r="C57" s="1064"/>
      <c r="D57" s="1064"/>
      <c r="E57" s="1064"/>
      <c r="F57" s="1064"/>
      <c r="G57" s="1064"/>
      <c r="H57" s="1064"/>
      <c r="I57" s="1064"/>
      <c r="J57" s="1064"/>
      <c r="K57" s="1064"/>
      <c r="L57" s="1064"/>
      <c r="M57" s="1064"/>
      <c r="N57" s="1064"/>
      <c r="O57" s="1064"/>
      <c r="P57" s="1065"/>
      <c r="Q57" s="1066"/>
      <c r="R57" s="1067"/>
      <c r="S57" s="1067"/>
      <c r="T57" s="1067"/>
      <c r="U57" s="1067"/>
      <c r="V57" s="1067"/>
      <c r="W57" s="1067"/>
      <c r="X57" s="1067"/>
      <c r="Y57" s="1067"/>
      <c r="Z57" s="1067"/>
      <c r="AA57" s="1067"/>
      <c r="AB57" s="1067"/>
      <c r="AC57" s="1067"/>
      <c r="AD57" s="1067"/>
      <c r="AE57" s="1068"/>
      <c r="AF57" s="1069"/>
      <c r="AG57" s="1070"/>
      <c r="AH57" s="1070"/>
      <c r="AI57" s="1070"/>
      <c r="AJ57" s="1071"/>
      <c r="AK57" s="1072"/>
      <c r="AL57" s="1067"/>
      <c r="AM57" s="1067"/>
      <c r="AN57" s="1067"/>
      <c r="AO57" s="1067"/>
      <c r="AP57" s="1067"/>
      <c r="AQ57" s="1067"/>
      <c r="AR57" s="1067"/>
      <c r="AS57" s="1067"/>
      <c r="AT57" s="1067"/>
      <c r="AU57" s="1067"/>
      <c r="AV57" s="1067"/>
      <c r="AW57" s="1067"/>
      <c r="AX57" s="1067"/>
      <c r="AY57" s="1067"/>
      <c r="AZ57" s="1073"/>
      <c r="BA57" s="1073"/>
      <c r="BB57" s="1073"/>
      <c r="BC57" s="1073"/>
      <c r="BD57" s="1073"/>
      <c r="BE57" s="1058"/>
      <c r="BF57" s="1058"/>
      <c r="BG57" s="1058"/>
      <c r="BH57" s="1058"/>
      <c r="BI57" s="1059"/>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x14ac:dyDescent="0.15">
      <c r="A58" s="241">
        <v>31</v>
      </c>
      <c r="B58" s="1063"/>
      <c r="C58" s="1064"/>
      <c r="D58" s="1064"/>
      <c r="E58" s="1064"/>
      <c r="F58" s="1064"/>
      <c r="G58" s="1064"/>
      <c r="H58" s="1064"/>
      <c r="I58" s="1064"/>
      <c r="J58" s="1064"/>
      <c r="K58" s="1064"/>
      <c r="L58" s="1064"/>
      <c r="M58" s="1064"/>
      <c r="N58" s="1064"/>
      <c r="O58" s="1064"/>
      <c r="P58" s="1065"/>
      <c r="Q58" s="1066"/>
      <c r="R58" s="1067"/>
      <c r="S58" s="1067"/>
      <c r="T58" s="1067"/>
      <c r="U58" s="1067"/>
      <c r="V58" s="1067"/>
      <c r="W58" s="1067"/>
      <c r="X58" s="1067"/>
      <c r="Y58" s="1067"/>
      <c r="Z58" s="1067"/>
      <c r="AA58" s="1067"/>
      <c r="AB58" s="1067"/>
      <c r="AC58" s="1067"/>
      <c r="AD58" s="1067"/>
      <c r="AE58" s="1068"/>
      <c r="AF58" s="1069"/>
      <c r="AG58" s="1070"/>
      <c r="AH58" s="1070"/>
      <c r="AI58" s="1070"/>
      <c r="AJ58" s="1071"/>
      <c r="AK58" s="1072"/>
      <c r="AL58" s="1067"/>
      <c r="AM58" s="1067"/>
      <c r="AN58" s="1067"/>
      <c r="AO58" s="1067"/>
      <c r="AP58" s="1067"/>
      <c r="AQ58" s="1067"/>
      <c r="AR58" s="1067"/>
      <c r="AS58" s="1067"/>
      <c r="AT58" s="1067"/>
      <c r="AU58" s="1067"/>
      <c r="AV58" s="1067"/>
      <c r="AW58" s="1067"/>
      <c r="AX58" s="1067"/>
      <c r="AY58" s="1067"/>
      <c r="AZ58" s="1073"/>
      <c r="BA58" s="1073"/>
      <c r="BB58" s="1073"/>
      <c r="BC58" s="1073"/>
      <c r="BD58" s="1073"/>
      <c r="BE58" s="1058"/>
      <c r="BF58" s="1058"/>
      <c r="BG58" s="1058"/>
      <c r="BH58" s="1058"/>
      <c r="BI58" s="1059"/>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x14ac:dyDescent="0.15">
      <c r="A59" s="241">
        <v>32</v>
      </c>
      <c r="B59" s="1063"/>
      <c r="C59" s="1064"/>
      <c r="D59" s="1064"/>
      <c r="E59" s="1064"/>
      <c r="F59" s="1064"/>
      <c r="G59" s="1064"/>
      <c r="H59" s="1064"/>
      <c r="I59" s="1064"/>
      <c r="J59" s="1064"/>
      <c r="K59" s="1064"/>
      <c r="L59" s="1064"/>
      <c r="M59" s="1064"/>
      <c r="N59" s="1064"/>
      <c r="O59" s="1064"/>
      <c r="P59" s="1065"/>
      <c r="Q59" s="1066"/>
      <c r="R59" s="1067"/>
      <c r="S59" s="1067"/>
      <c r="T59" s="1067"/>
      <c r="U59" s="1067"/>
      <c r="V59" s="1067"/>
      <c r="W59" s="1067"/>
      <c r="X59" s="1067"/>
      <c r="Y59" s="1067"/>
      <c r="Z59" s="1067"/>
      <c r="AA59" s="1067"/>
      <c r="AB59" s="1067"/>
      <c r="AC59" s="1067"/>
      <c r="AD59" s="1067"/>
      <c r="AE59" s="1068"/>
      <c r="AF59" s="1069"/>
      <c r="AG59" s="1070"/>
      <c r="AH59" s="1070"/>
      <c r="AI59" s="1070"/>
      <c r="AJ59" s="1071"/>
      <c r="AK59" s="1072"/>
      <c r="AL59" s="1067"/>
      <c r="AM59" s="1067"/>
      <c r="AN59" s="1067"/>
      <c r="AO59" s="1067"/>
      <c r="AP59" s="1067"/>
      <c r="AQ59" s="1067"/>
      <c r="AR59" s="1067"/>
      <c r="AS59" s="1067"/>
      <c r="AT59" s="1067"/>
      <c r="AU59" s="1067"/>
      <c r="AV59" s="1067"/>
      <c r="AW59" s="1067"/>
      <c r="AX59" s="1067"/>
      <c r="AY59" s="1067"/>
      <c r="AZ59" s="1073"/>
      <c r="BA59" s="1073"/>
      <c r="BB59" s="1073"/>
      <c r="BC59" s="1073"/>
      <c r="BD59" s="1073"/>
      <c r="BE59" s="1058"/>
      <c r="BF59" s="1058"/>
      <c r="BG59" s="1058"/>
      <c r="BH59" s="1058"/>
      <c r="BI59" s="1059"/>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x14ac:dyDescent="0.15">
      <c r="A60" s="241">
        <v>33</v>
      </c>
      <c r="B60" s="1063"/>
      <c r="C60" s="1064"/>
      <c r="D60" s="1064"/>
      <c r="E60" s="1064"/>
      <c r="F60" s="1064"/>
      <c r="G60" s="1064"/>
      <c r="H60" s="1064"/>
      <c r="I60" s="1064"/>
      <c r="J60" s="1064"/>
      <c r="K60" s="1064"/>
      <c r="L60" s="1064"/>
      <c r="M60" s="1064"/>
      <c r="N60" s="1064"/>
      <c r="O60" s="1064"/>
      <c r="P60" s="1065"/>
      <c r="Q60" s="1066"/>
      <c r="R60" s="1067"/>
      <c r="S60" s="1067"/>
      <c r="T60" s="1067"/>
      <c r="U60" s="1067"/>
      <c r="V60" s="1067"/>
      <c r="W60" s="1067"/>
      <c r="X60" s="1067"/>
      <c r="Y60" s="1067"/>
      <c r="Z60" s="1067"/>
      <c r="AA60" s="1067"/>
      <c r="AB60" s="1067"/>
      <c r="AC60" s="1067"/>
      <c r="AD60" s="1067"/>
      <c r="AE60" s="1068"/>
      <c r="AF60" s="1069"/>
      <c r="AG60" s="1070"/>
      <c r="AH60" s="1070"/>
      <c r="AI60" s="1070"/>
      <c r="AJ60" s="1071"/>
      <c r="AK60" s="1072"/>
      <c r="AL60" s="1067"/>
      <c r="AM60" s="1067"/>
      <c r="AN60" s="1067"/>
      <c r="AO60" s="1067"/>
      <c r="AP60" s="1067"/>
      <c r="AQ60" s="1067"/>
      <c r="AR60" s="1067"/>
      <c r="AS60" s="1067"/>
      <c r="AT60" s="1067"/>
      <c r="AU60" s="1067"/>
      <c r="AV60" s="1067"/>
      <c r="AW60" s="1067"/>
      <c r="AX60" s="1067"/>
      <c r="AY60" s="1067"/>
      <c r="AZ60" s="1073"/>
      <c r="BA60" s="1073"/>
      <c r="BB60" s="1073"/>
      <c r="BC60" s="1073"/>
      <c r="BD60" s="1073"/>
      <c r="BE60" s="1058"/>
      <c r="BF60" s="1058"/>
      <c r="BG60" s="1058"/>
      <c r="BH60" s="1058"/>
      <c r="BI60" s="1059"/>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x14ac:dyDescent="0.2">
      <c r="A61" s="241">
        <v>34</v>
      </c>
      <c r="B61" s="1063"/>
      <c r="C61" s="1064"/>
      <c r="D61" s="1064"/>
      <c r="E61" s="1064"/>
      <c r="F61" s="1064"/>
      <c r="G61" s="1064"/>
      <c r="H61" s="1064"/>
      <c r="I61" s="1064"/>
      <c r="J61" s="1064"/>
      <c r="K61" s="1064"/>
      <c r="L61" s="1064"/>
      <c r="M61" s="1064"/>
      <c r="N61" s="1064"/>
      <c r="O61" s="1064"/>
      <c r="P61" s="1065"/>
      <c r="Q61" s="1066"/>
      <c r="R61" s="1067"/>
      <c r="S61" s="1067"/>
      <c r="T61" s="1067"/>
      <c r="U61" s="1067"/>
      <c r="V61" s="1067"/>
      <c r="W61" s="1067"/>
      <c r="X61" s="1067"/>
      <c r="Y61" s="1067"/>
      <c r="Z61" s="1067"/>
      <c r="AA61" s="1067"/>
      <c r="AB61" s="1067"/>
      <c r="AC61" s="1067"/>
      <c r="AD61" s="1067"/>
      <c r="AE61" s="1068"/>
      <c r="AF61" s="1069"/>
      <c r="AG61" s="1070"/>
      <c r="AH61" s="1070"/>
      <c r="AI61" s="1070"/>
      <c r="AJ61" s="1071"/>
      <c r="AK61" s="1072"/>
      <c r="AL61" s="1067"/>
      <c r="AM61" s="1067"/>
      <c r="AN61" s="1067"/>
      <c r="AO61" s="1067"/>
      <c r="AP61" s="1067"/>
      <c r="AQ61" s="1067"/>
      <c r="AR61" s="1067"/>
      <c r="AS61" s="1067"/>
      <c r="AT61" s="1067"/>
      <c r="AU61" s="1067"/>
      <c r="AV61" s="1067"/>
      <c r="AW61" s="1067"/>
      <c r="AX61" s="1067"/>
      <c r="AY61" s="1067"/>
      <c r="AZ61" s="1073"/>
      <c r="BA61" s="1073"/>
      <c r="BB61" s="1073"/>
      <c r="BC61" s="1073"/>
      <c r="BD61" s="1073"/>
      <c r="BE61" s="1058"/>
      <c r="BF61" s="1058"/>
      <c r="BG61" s="1058"/>
      <c r="BH61" s="1058"/>
      <c r="BI61" s="1059"/>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x14ac:dyDescent="0.15">
      <c r="A62" s="241">
        <v>35</v>
      </c>
      <c r="B62" s="1063"/>
      <c r="C62" s="1064"/>
      <c r="D62" s="1064"/>
      <c r="E62" s="1064"/>
      <c r="F62" s="1064"/>
      <c r="G62" s="1064"/>
      <c r="H62" s="1064"/>
      <c r="I62" s="1064"/>
      <c r="J62" s="1064"/>
      <c r="K62" s="1064"/>
      <c r="L62" s="1064"/>
      <c r="M62" s="1064"/>
      <c r="N62" s="1064"/>
      <c r="O62" s="1064"/>
      <c r="P62" s="1065"/>
      <c r="Q62" s="1066"/>
      <c r="R62" s="1067"/>
      <c r="S62" s="1067"/>
      <c r="T62" s="1067"/>
      <c r="U62" s="1067"/>
      <c r="V62" s="1067"/>
      <c r="W62" s="1067"/>
      <c r="X62" s="1067"/>
      <c r="Y62" s="1067"/>
      <c r="Z62" s="1067"/>
      <c r="AA62" s="1067"/>
      <c r="AB62" s="1067"/>
      <c r="AC62" s="1067"/>
      <c r="AD62" s="1067"/>
      <c r="AE62" s="1068"/>
      <c r="AF62" s="1069"/>
      <c r="AG62" s="1070"/>
      <c r="AH62" s="1070"/>
      <c r="AI62" s="1070"/>
      <c r="AJ62" s="1071"/>
      <c r="AK62" s="1072"/>
      <c r="AL62" s="1067"/>
      <c r="AM62" s="1067"/>
      <c r="AN62" s="1067"/>
      <c r="AO62" s="1067"/>
      <c r="AP62" s="1067"/>
      <c r="AQ62" s="1067"/>
      <c r="AR62" s="1067"/>
      <c r="AS62" s="1067"/>
      <c r="AT62" s="1067"/>
      <c r="AU62" s="1067"/>
      <c r="AV62" s="1067"/>
      <c r="AW62" s="1067"/>
      <c r="AX62" s="1067"/>
      <c r="AY62" s="1067"/>
      <c r="AZ62" s="1073"/>
      <c r="BA62" s="1073"/>
      <c r="BB62" s="1073"/>
      <c r="BC62" s="1073"/>
      <c r="BD62" s="1073"/>
      <c r="BE62" s="1058"/>
      <c r="BF62" s="1058"/>
      <c r="BG62" s="1058"/>
      <c r="BH62" s="1058"/>
      <c r="BI62" s="1059"/>
      <c r="BJ62" s="1060" t="s">
        <v>397</v>
      </c>
      <c r="BK62" s="1061"/>
      <c r="BL62" s="1061"/>
      <c r="BM62" s="1061"/>
      <c r="BN62" s="1062"/>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x14ac:dyDescent="0.2">
      <c r="A63" s="244" t="s">
        <v>377</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4"/>
      <c r="AF63" s="1055">
        <v>245</v>
      </c>
      <c r="AG63" s="990"/>
      <c r="AH63" s="990"/>
      <c r="AI63" s="990"/>
      <c r="AJ63" s="1056"/>
      <c r="AK63" s="1057"/>
      <c r="AL63" s="994"/>
      <c r="AM63" s="994"/>
      <c r="AN63" s="994"/>
      <c r="AO63" s="994"/>
      <c r="AP63" s="990">
        <f>AP31+AP32</f>
        <v>13002</v>
      </c>
      <c r="AQ63" s="990"/>
      <c r="AR63" s="990"/>
      <c r="AS63" s="990"/>
      <c r="AT63" s="990"/>
      <c r="AU63" s="990">
        <f>AU31+AU32</f>
        <v>7238</v>
      </c>
      <c r="AV63" s="990"/>
      <c r="AW63" s="990"/>
      <c r="AX63" s="990"/>
      <c r="AY63" s="990"/>
      <c r="AZ63" s="1051"/>
      <c r="BA63" s="1051"/>
      <c r="BB63" s="1051"/>
      <c r="BC63" s="1051"/>
      <c r="BD63" s="1051"/>
      <c r="BE63" s="991"/>
      <c r="BF63" s="991"/>
      <c r="BG63" s="991"/>
      <c r="BH63" s="991"/>
      <c r="BI63" s="992"/>
      <c r="BJ63" s="1052" t="s">
        <v>399</v>
      </c>
      <c r="BK63" s="982"/>
      <c r="BL63" s="982"/>
      <c r="BM63" s="982"/>
      <c r="BN63" s="1053"/>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x14ac:dyDescent="0.15">
      <c r="A66" s="1027" t="s">
        <v>401</v>
      </c>
      <c r="B66" s="1028"/>
      <c r="C66" s="1028"/>
      <c r="D66" s="1028"/>
      <c r="E66" s="1028"/>
      <c r="F66" s="1028"/>
      <c r="G66" s="1028"/>
      <c r="H66" s="1028"/>
      <c r="I66" s="1028"/>
      <c r="J66" s="1028"/>
      <c r="K66" s="1028"/>
      <c r="L66" s="1028"/>
      <c r="M66" s="1028"/>
      <c r="N66" s="1028"/>
      <c r="O66" s="1028"/>
      <c r="P66" s="1029"/>
      <c r="Q66" s="1033" t="s">
        <v>402</v>
      </c>
      <c r="R66" s="1034"/>
      <c r="S66" s="1034"/>
      <c r="T66" s="1034"/>
      <c r="U66" s="1035"/>
      <c r="V66" s="1033" t="s">
        <v>403</v>
      </c>
      <c r="W66" s="1034"/>
      <c r="X66" s="1034"/>
      <c r="Y66" s="1034"/>
      <c r="Z66" s="1035"/>
      <c r="AA66" s="1033" t="s">
        <v>404</v>
      </c>
      <c r="AB66" s="1034"/>
      <c r="AC66" s="1034"/>
      <c r="AD66" s="1034"/>
      <c r="AE66" s="1035"/>
      <c r="AF66" s="1039" t="s">
        <v>405</v>
      </c>
      <c r="AG66" s="1040"/>
      <c r="AH66" s="1040"/>
      <c r="AI66" s="1040"/>
      <c r="AJ66" s="1041"/>
      <c r="AK66" s="1033" t="s">
        <v>406</v>
      </c>
      <c r="AL66" s="1028"/>
      <c r="AM66" s="1028"/>
      <c r="AN66" s="1028"/>
      <c r="AO66" s="1029"/>
      <c r="AP66" s="1033" t="s">
        <v>407</v>
      </c>
      <c r="AQ66" s="1034"/>
      <c r="AR66" s="1034"/>
      <c r="AS66" s="1034"/>
      <c r="AT66" s="1035"/>
      <c r="AU66" s="1033" t="s">
        <v>408</v>
      </c>
      <c r="AV66" s="1034"/>
      <c r="AW66" s="1034"/>
      <c r="AX66" s="1034"/>
      <c r="AY66" s="1035"/>
      <c r="AZ66" s="1033" t="s">
        <v>365</v>
      </c>
      <c r="BA66" s="1034"/>
      <c r="BB66" s="1034"/>
      <c r="BC66" s="1034"/>
      <c r="BD66" s="1049"/>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573</v>
      </c>
      <c r="C68" s="1017"/>
      <c r="D68" s="1017"/>
      <c r="E68" s="1017"/>
      <c r="F68" s="1017"/>
      <c r="G68" s="1017"/>
      <c r="H68" s="1017"/>
      <c r="I68" s="1017"/>
      <c r="J68" s="1017"/>
      <c r="K68" s="1017"/>
      <c r="L68" s="1017"/>
      <c r="M68" s="1017"/>
      <c r="N68" s="1017"/>
      <c r="O68" s="1017"/>
      <c r="P68" s="1018"/>
      <c r="Q68" s="1019">
        <v>186</v>
      </c>
      <c r="R68" s="1020"/>
      <c r="S68" s="1020"/>
      <c r="T68" s="1020"/>
      <c r="U68" s="1020"/>
      <c r="V68" s="1020">
        <v>174</v>
      </c>
      <c r="W68" s="1020"/>
      <c r="X68" s="1020"/>
      <c r="Y68" s="1020"/>
      <c r="Z68" s="1020"/>
      <c r="AA68" s="1020">
        <v>12</v>
      </c>
      <c r="AB68" s="1020"/>
      <c r="AC68" s="1020"/>
      <c r="AD68" s="1020"/>
      <c r="AE68" s="1020"/>
      <c r="AF68" s="1020">
        <v>12</v>
      </c>
      <c r="AG68" s="1020"/>
      <c r="AH68" s="1020"/>
      <c r="AI68" s="1020"/>
      <c r="AJ68" s="1020"/>
      <c r="AK68" s="1013" t="s">
        <v>580</v>
      </c>
      <c r="AL68" s="1013"/>
      <c r="AM68" s="1013"/>
      <c r="AN68" s="1013"/>
      <c r="AO68" s="1013"/>
      <c r="AP68" s="1013" t="s">
        <v>577</v>
      </c>
      <c r="AQ68" s="1013"/>
      <c r="AR68" s="1013"/>
      <c r="AS68" s="1013"/>
      <c r="AT68" s="1013"/>
      <c r="AU68" s="1013" t="s">
        <v>577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574</v>
      </c>
      <c r="C69" s="1006"/>
      <c r="D69" s="1006"/>
      <c r="E69" s="1006"/>
      <c r="F69" s="1006"/>
      <c r="G69" s="1006"/>
      <c r="H69" s="1006"/>
      <c r="I69" s="1006"/>
      <c r="J69" s="1006"/>
      <c r="K69" s="1006"/>
      <c r="L69" s="1006"/>
      <c r="M69" s="1006"/>
      <c r="N69" s="1006"/>
      <c r="O69" s="1006"/>
      <c r="P69" s="1007"/>
      <c r="Q69" s="1008">
        <v>1709</v>
      </c>
      <c r="R69" s="1002"/>
      <c r="S69" s="1002"/>
      <c r="T69" s="1002"/>
      <c r="U69" s="1002"/>
      <c r="V69" s="1002">
        <v>1643</v>
      </c>
      <c r="W69" s="1002"/>
      <c r="X69" s="1002"/>
      <c r="Y69" s="1002"/>
      <c r="Z69" s="1002"/>
      <c r="AA69" s="1002">
        <v>66</v>
      </c>
      <c r="AB69" s="1002"/>
      <c r="AC69" s="1002"/>
      <c r="AD69" s="1002"/>
      <c r="AE69" s="1002"/>
      <c r="AF69" s="1002">
        <v>66</v>
      </c>
      <c r="AG69" s="1002"/>
      <c r="AH69" s="1002"/>
      <c r="AI69" s="1002"/>
      <c r="AJ69" s="1002"/>
      <c r="AK69" s="1002" t="s">
        <v>577</v>
      </c>
      <c r="AL69" s="1002"/>
      <c r="AM69" s="1002"/>
      <c r="AN69" s="1002"/>
      <c r="AO69" s="1002"/>
      <c r="AP69" s="1002">
        <v>1493</v>
      </c>
      <c r="AQ69" s="1002"/>
      <c r="AR69" s="1002"/>
      <c r="AS69" s="1002"/>
      <c r="AT69" s="1002"/>
      <c r="AU69" s="1002">
        <v>140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575</v>
      </c>
      <c r="C70" s="1006"/>
      <c r="D70" s="1006"/>
      <c r="E70" s="1006"/>
      <c r="F70" s="1006"/>
      <c r="G70" s="1006"/>
      <c r="H70" s="1006"/>
      <c r="I70" s="1006"/>
      <c r="J70" s="1006"/>
      <c r="K70" s="1006"/>
      <c r="L70" s="1006"/>
      <c r="M70" s="1006"/>
      <c r="N70" s="1006"/>
      <c r="O70" s="1006"/>
      <c r="P70" s="1007"/>
      <c r="Q70" s="1008">
        <v>1335</v>
      </c>
      <c r="R70" s="1002"/>
      <c r="S70" s="1002"/>
      <c r="T70" s="1002"/>
      <c r="U70" s="1002"/>
      <c r="V70" s="1002">
        <v>1310</v>
      </c>
      <c r="W70" s="1002"/>
      <c r="X70" s="1002"/>
      <c r="Y70" s="1002"/>
      <c r="Z70" s="1002"/>
      <c r="AA70" s="1002">
        <v>25</v>
      </c>
      <c r="AB70" s="1002"/>
      <c r="AC70" s="1002"/>
      <c r="AD70" s="1002"/>
      <c r="AE70" s="1002"/>
      <c r="AF70" s="1002">
        <v>25</v>
      </c>
      <c r="AG70" s="1002"/>
      <c r="AH70" s="1002"/>
      <c r="AI70" s="1002"/>
      <c r="AJ70" s="1002"/>
      <c r="AK70" s="1002" t="s">
        <v>577</v>
      </c>
      <c r="AL70" s="1002"/>
      <c r="AM70" s="1002"/>
      <c r="AN70" s="1002"/>
      <c r="AO70" s="1002"/>
      <c r="AP70" s="1002">
        <v>702</v>
      </c>
      <c r="AQ70" s="1002"/>
      <c r="AR70" s="1002"/>
      <c r="AS70" s="1002"/>
      <c r="AT70" s="1002"/>
      <c r="AU70" s="1002">
        <v>312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576</v>
      </c>
      <c r="C71" s="1006"/>
      <c r="D71" s="1006"/>
      <c r="E71" s="1006"/>
      <c r="F71" s="1006"/>
      <c r="G71" s="1006"/>
      <c r="H71" s="1006"/>
      <c r="I71" s="1006"/>
      <c r="J71" s="1006"/>
      <c r="K71" s="1006"/>
      <c r="L71" s="1006"/>
      <c r="M71" s="1006"/>
      <c r="N71" s="1006"/>
      <c r="O71" s="1006"/>
      <c r="P71" s="1007"/>
      <c r="Q71" s="1008">
        <v>13</v>
      </c>
      <c r="R71" s="1002"/>
      <c r="S71" s="1002"/>
      <c r="T71" s="1002"/>
      <c r="U71" s="1002"/>
      <c r="V71" s="1002">
        <v>13</v>
      </c>
      <c r="W71" s="1002"/>
      <c r="X71" s="1002"/>
      <c r="Y71" s="1002"/>
      <c r="Z71" s="1002"/>
      <c r="AA71" s="1002">
        <v>0</v>
      </c>
      <c r="AB71" s="1002"/>
      <c r="AC71" s="1002"/>
      <c r="AD71" s="1002"/>
      <c r="AE71" s="1002"/>
      <c r="AF71" s="1002">
        <v>0</v>
      </c>
      <c r="AG71" s="1002"/>
      <c r="AH71" s="1002"/>
      <c r="AI71" s="1002"/>
      <c r="AJ71" s="1002"/>
      <c r="AK71" s="1002" t="s">
        <v>577</v>
      </c>
      <c r="AL71" s="1002"/>
      <c r="AM71" s="1002"/>
      <c r="AN71" s="1002"/>
      <c r="AO71" s="1002"/>
      <c r="AP71" s="1002" t="s">
        <v>577</v>
      </c>
      <c r="AQ71" s="1002"/>
      <c r="AR71" s="1002"/>
      <c r="AS71" s="1002"/>
      <c r="AT71" s="1002"/>
      <c r="AU71" s="1002" t="s">
        <v>577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103</v>
      </c>
      <c r="AG88" s="990"/>
      <c r="AH88" s="990"/>
      <c r="AI88" s="990"/>
      <c r="AJ88" s="990"/>
      <c r="AK88" s="994"/>
      <c r="AL88" s="994"/>
      <c r="AM88" s="994"/>
      <c r="AN88" s="994"/>
      <c r="AO88" s="994"/>
      <c r="AP88" s="990">
        <v>2195</v>
      </c>
      <c r="AQ88" s="990"/>
      <c r="AR88" s="990"/>
      <c r="AS88" s="990"/>
      <c r="AT88" s="990"/>
      <c r="AU88" s="990">
        <v>452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CR7+CR8+CR9</f>
        <v>23</v>
      </c>
      <c r="CS102" s="982"/>
      <c r="CT102" s="982"/>
      <c r="CU102" s="982"/>
      <c r="CV102" s="983"/>
      <c r="CW102" s="981">
        <f>CW9</f>
        <v>16</v>
      </c>
      <c r="CX102" s="982"/>
      <c r="CY102" s="982"/>
      <c r="CZ102" s="982"/>
      <c r="DA102" s="983"/>
      <c r="DB102" s="981">
        <f>DB9</f>
        <v>72</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297</v>
      </c>
      <c r="AG109" s="925"/>
      <c r="AH109" s="925"/>
      <c r="AI109" s="925"/>
      <c r="AJ109" s="926"/>
      <c r="AK109" s="927" t="s">
        <v>296</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297</v>
      </c>
      <c r="BW109" s="925"/>
      <c r="BX109" s="925"/>
      <c r="BY109" s="925"/>
      <c r="BZ109" s="926"/>
      <c r="CA109" s="927" t="s">
        <v>296</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297</v>
      </c>
      <c r="DM109" s="925"/>
      <c r="DN109" s="925"/>
      <c r="DO109" s="925"/>
      <c r="DP109" s="926"/>
      <c r="DQ109" s="927" t="s">
        <v>296</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879303</v>
      </c>
      <c r="AB110" s="918"/>
      <c r="AC110" s="918"/>
      <c r="AD110" s="918"/>
      <c r="AE110" s="919"/>
      <c r="AF110" s="920">
        <v>864862</v>
      </c>
      <c r="AG110" s="918"/>
      <c r="AH110" s="918"/>
      <c r="AI110" s="918"/>
      <c r="AJ110" s="919"/>
      <c r="AK110" s="920">
        <v>791068</v>
      </c>
      <c r="AL110" s="918"/>
      <c r="AM110" s="918"/>
      <c r="AN110" s="918"/>
      <c r="AO110" s="919"/>
      <c r="AP110" s="921">
        <v>16.100000000000001</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7127551</v>
      </c>
      <c r="BR110" s="865"/>
      <c r="BS110" s="865"/>
      <c r="BT110" s="865"/>
      <c r="BU110" s="865"/>
      <c r="BV110" s="865">
        <v>6853908</v>
      </c>
      <c r="BW110" s="865"/>
      <c r="BX110" s="865"/>
      <c r="BY110" s="865"/>
      <c r="BZ110" s="865"/>
      <c r="CA110" s="865">
        <v>6593919</v>
      </c>
      <c r="CB110" s="865"/>
      <c r="CC110" s="865"/>
      <c r="CD110" s="865"/>
      <c r="CE110" s="865"/>
      <c r="CF110" s="889">
        <v>134.19999999999999</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426</v>
      </c>
      <c r="DM110" s="865"/>
      <c r="DN110" s="865"/>
      <c r="DO110" s="865"/>
      <c r="DP110" s="865"/>
      <c r="DQ110" s="865" t="s">
        <v>426</v>
      </c>
      <c r="DR110" s="865"/>
      <c r="DS110" s="865"/>
      <c r="DT110" s="865"/>
      <c r="DU110" s="865"/>
      <c r="DV110" s="866" t="s">
        <v>426</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425</v>
      </c>
      <c r="AG111" s="946"/>
      <c r="AH111" s="946"/>
      <c r="AI111" s="946"/>
      <c r="AJ111" s="947"/>
      <c r="AK111" s="948" t="s">
        <v>426</v>
      </c>
      <c r="AL111" s="946"/>
      <c r="AM111" s="946"/>
      <c r="AN111" s="946"/>
      <c r="AO111" s="947"/>
      <c r="AP111" s="949" t="s">
        <v>426</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220345</v>
      </c>
      <c r="BR111" s="837"/>
      <c r="BS111" s="837"/>
      <c r="BT111" s="837"/>
      <c r="BU111" s="837"/>
      <c r="BV111" s="837">
        <v>182142</v>
      </c>
      <c r="BW111" s="837"/>
      <c r="BX111" s="837"/>
      <c r="BY111" s="837"/>
      <c r="BZ111" s="837"/>
      <c r="CA111" s="837">
        <v>146092</v>
      </c>
      <c r="CB111" s="837"/>
      <c r="CC111" s="837"/>
      <c r="CD111" s="837"/>
      <c r="CE111" s="837"/>
      <c r="CF111" s="898">
        <v>3</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426</v>
      </c>
      <c r="DH111" s="837"/>
      <c r="DI111" s="837"/>
      <c r="DJ111" s="837"/>
      <c r="DK111" s="837"/>
      <c r="DL111" s="837" t="s">
        <v>121</v>
      </c>
      <c r="DM111" s="837"/>
      <c r="DN111" s="837"/>
      <c r="DO111" s="837"/>
      <c r="DP111" s="837"/>
      <c r="DQ111" s="837" t="s">
        <v>426</v>
      </c>
      <c r="DR111" s="837"/>
      <c r="DS111" s="837"/>
      <c r="DT111" s="837"/>
      <c r="DU111" s="837"/>
      <c r="DV111" s="814" t="s">
        <v>426</v>
      </c>
      <c r="DW111" s="814"/>
      <c r="DX111" s="814"/>
      <c r="DY111" s="814"/>
      <c r="DZ111" s="815"/>
    </row>
    <row r="112" spans="1:131" s="226" customFormat="1" ht="26.25" customHeight="1" x14ac:dyDescent="0.15">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426</v>
      </c>
      <c r="AB112" s="800"/>
      <c r="AC112" s="800"/>
      <c r="AD112" s="800"/>
      <c r="AE112" s="801"/>
      <c r="AF112" s="802" t="s">
        <v>121</v>
      </c>
      <c r="AG112" s="800"/>
      <c r="AH112" s="800"/>
      <c r="AI112" s="800"/>
      <c r="AJ112" s="801"/>
      <c r="AK112" s="802" t="s">
        <v>121</v>
      </c>
      <c r="AL112" s="800"/>
      <c r="AM112" s="800"/>
      <c r="AN112" s="800"/>
      <c r="AO112" s="801"/>
      <c r="AP112" s="847" t="s">
        <v>426</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7511459</v>
      </c>
      <c r="BR112" s="837"/>
      <c r="BS112" s="837"/>
      <c r="BT112" s="837"/>
      <c r="BU112" s="837"/>
      <c r="BV112" s="837">
        <v>7334400</v>
      </c>
      <c r="BW112" s="837"/>
      <c r="BX112" s="837"/>
      <c r="BY112" s="837"/>
      <c r="BZ112" s="837"/>
      <c r="CA112" s="837">
        <v>7238277</v>
      </c>
      <c r="CB112" s="837"/>
      <c r="CC112" s="837"/>
      <c r="CD112" s="837"/>
      <c r="CE112" s="837"/>
      <c r="CF112" s="898">
        <v>147.30000000000001</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121</v>
      </c>
      <c r="DM112" s="837"/>
      <c r="DN112" s="837"/>
      <c r="DO112" s="837"/>
      <c r="DP112" s="837"/>
      <c r="DQ112" s="837" t="s">
        <v>426</v>
      </c>
      <c r="DR112" s="837"/>
      <c r="DS112" s="837"/>
      <c r="DT112" s="837"/>
      <c r="DU112" s="837"/>
      <c r="DV112" s="814" t="s">
        <v>426</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529391</v>
      </c>
      <c r="AB113" s="946"/>
      <c r="AC113" s="946"/>
      <c r="AD113" s="946"/>
      <c r="AE113" s="947"/>
      <c r="AF113" s="948">
        <v>536448</v>
      </c>
      <c r="AG113" s="946"/>
      <c r="AH113" s="946"/>
      <c r="AI113" s="946"/>
      <c r="AJ113" s="947"/>
      <c r="AK113" s="948">
        <v>558521</v>
      </c>
      <c r="AL113" s="946"/>
      <c r="AM113" s="946"/>
      <c r="AN113" s="946"/>
      <c r="AO113" s="947"/>
      <c r="AP113" s="949">
        <v>11.4</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612012</v>
      </c>
      <c r="BR113" s="837"/>
      <c r="BS113" s="837"/>
      <c r="BT113" s="837"/>
      <c r="BU113" s="837"/>
      <c r="BV113" s="837">
        <v>532604</v>
      </c>
      <c r="BW113" s="837"/>
      <c r="BX113" s="837"/>
      <c r="BY113" s="837"/>
      <c r="BZ113" s="837"/>
      <c r="CA113" s="837">
        <v>451540</v>
      </c>
      <c r="CB113" s="837"/>
      <c r="CC113" s="837"/>
      <c r="CD113" s="837"/>
      <c r="CE113" s="837"/>
      <c r="CF113" s="898">
        <v>9.1999999999999993</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426</v>
      </c>
      <c r="DH113" s="800"/>
      <c r="DI113" s="800"/>
      <c r="DJ113" s="800"/>
      <c r="DK113" s="801"/>
      <c r="DL113" s="802" t="s">
        <v>426</v>
      </c>
      <c r="DM113" s="800"/>
      <c r="DN113" s="800"/>
      <c r="DO113" s="800"/>
      <c r="DP113" s="801"/>
      <c r="DQ113" s="802" t="s">
        <v>121</v>
      </c>
      <c r="DR113" s="800"/>
      <c r="DS113" s="800"/>
      <c r="DT113" s="800"/>
      <c r="DU113" s="801"/>
      <c r="DV113" s="847" t="s">
        <v>426</v>
      </c>
      <c r="DW113" s="848"/>
      <c r="DX113" s="848"/>
      <c r="DY113" s="848"/>
      <c r="DZ113" s="849"/>
    </row>
    <row r="114" spans="1:130" s="226" customFormat="1" ht="26.25" customHeight="1" x14ac:dyDescent="0.15">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85084</v>
      </c>
      <c r="AB114" s="800"/>
      <c r="AC114" s="800"/>
      <c r="AD114" s="800"/>
      <c r="AE114" s="801"/>
      <c r="AF114" s="802">
        <v>88594</v>
      </c>
      <c r="AG114" s="800"/>
      <c r="AH114" s="800"/>
      <c r="AI114" s="800"/>
      <c r="AJ114" s="801"/>
      <c r="AK114" s="802">
        <v>88149</v>
      </c>
      <c r="AL114" s="800"/>
      <c r="AM114" s="800"/>
      <c r="AN114" s="800"/>
      <c r="AO114" s="801"/>
      <c r="AP114" s="847">
        <v>1.8</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1597424</v>
      </c>
      <c r="BR114" s="837"/>
      <c r="BS114" s="837"/>
      <c r="BT114" s="837"/>
      <c r="BU114" s="837"/>
      <c r="BV114" s="837">
        <v>1568316</v>
      </c>
      <c r="BW114" s="837"/>
      <c r="BX114" s="837"/>
      <c r="BY114" s="837"/>
      <c r="BZ114" s="837"/>
      <c r="CA114" s="837">
        <v>1493191</v>
      </c>
      <c r="CB114" s="837"/>
      <c r="CC114" s="837"/>
      <c r="CD114" s="837"/>
      <c r="CE114" s="837"/>
      <c r="CF114" s="898">
        <v>30.4</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426</v>
      </c>
      <c r="DM114" s="800"/>
      <c r="DN114" s="800"/>
      <c r="DO114" s="800"/>
      <c r="DP114" s="801"/>
      <c r="DQ114" s="802" t="s">
        <v>121</v>
      </c>
      <c r="DR114" s="800"/>
      <c r="DS114" s="800"/>
      <c r="DT114" s="800"/>
      <c r="DU114" s="801"/>
      <c r="DV114" s="847" t="s">
        <v>426</v>
      </c>
      <c r="DW114" s="848"/>
      <c r="DX114" s="848"/>
      <c r="DY114" s="848"/>
      <c r="DZ114" s="849"/>
    </row>
    <row r="115" spans="1:130" s="226" customFormat="1" ht="26.25" customHeight="1" x14ac:dyDescent="0.15">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58127</v>
      </c>
      <c r="AB115" s="946"/>
      <c r="AC115" s="946"/>
      <c r="AD115" s="946"/>
      <c r="AE115" s="947"/>
      <c r="AF115" s="948">
        <v>57157</v>
      </c>
      <c r="AG115" s="946"/>
      <c r="AH115" s="946"/>
      <c r="AI115" s="946"/>
      <c r="AJ115" s="947"/>
      <c r="AK115" s="948">
        <v>39606</v>
      </c>
      <c r="AL115" s="946"/>
      <c r="AM115" s="946"/>
      <c r="AN115" s="946"/>
      <c r="AO115" s="947"/>
      <c r="AP115" s="949">
        <v>0.8</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v>8570</v>
      </c>
      <c r="BR115" s="837"/>
      <c r="BS115" s="837"/>
      <c r="BT115" s="837"/>
      <c r="BU115" s="837"/>
      <c r="BV115" s="837">
        <v>7750</v>
      </c>
      <c r="BW115" s="837"/>
      <c r="BX115" s="837"/>
      <c r="BY115" s="837"/>
      <c r="BZ115" s="837"/>
      <c r="CA115" s="837">
        <v>6930</v>
      </c>
      <c r="CB115" s="837"/>
      <c r="CC115" s="837"/>
      <c r="CD115" s="837"/>
      <c r="CE115" s="837"/>
      <c r="CF115" s="898">
        <v>0.1</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121</v>
      </c>
      <c r="DH115" s="800"/>
      <c r="DI115" s="800"/>
      <c r="DJ115" s="800"/>
      <c r="DK115" s="801"/>
      <c r="DL115" s="802" t="s">
        <v>426</v>
      </c>
      <c r="DM115" s="800"/>
      <c r="DN115" s="800"/>
      <c r="DO115" s="800"/>
      <c r="DP115" s="801"/>
      <c r="DQ115" s="802" t="s">
        <v>426</v>
      </c>
      <c r="DR115" s="800"/>
      <c r="DS115" s="800"/>
      <c r="DT115" s="800"/>
      <c r="DU115" s="801"/>
      <c r="DV115" s="847" t="s">
        <v>426</v>
      </c>
      <c r="DW115" s="848"/>
      <c r="DX115" s="848"/>
      <c r="DY115" s="848"/>
      <c r="DZ115" s="849"/>
    </row>
    <row r="116" spans="1:130" s="226" customFormat="1" ht="26.25" customHeight="1" x14ac:dyDescent="0.15">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54</v>
      </c>
      <c r="AB116" s="800"/>
      <c r="AC116" s="800"/>
      <c r="AD116" s="800"/>
      <c r="AE116" s="801"/>
      <c r="AF116" s="802">
        <v>17</v>
      </c>
      <c r="AG116" s="800"/>
      <c r="AH116" s="800"/>
      <c r="AI116" s="800"/>
      <c r="AJ116" s="801"/>
      <c r="AK116" s="802">
        <v>37</v>
      </c>
      <c r="AL116" s="800"/>
      <c r="AM116" s="800"/>
      <c r="AN116" s="800"/>
      <c r="AO116" s="801"/>
      <c r="AP116" s="847">
        <v>0</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426</v>
      </c>
      <c r="BR116" s="837"/>
      <c r="BS116" s="837"/>
      <c r="BT116" s="837"/>
      <c r="BU116" s="837"/>
      <c r="BV116" s="837" t="s">
        <v>426</v>
      </c>
      <c r="BW116" s="837"/>
      <c r="BX116" s="837"/>
      <c r="BY116" s="837"/>
      <c r="BZ116" s="837"/>
      <c r="CA116" s="837" t="s">
        <v>121</v>
      </c>
      <c r="CB116" s="837"/>
      <c r="CC116" s="837"/>
      <c r="CD116" s="837"/>
      <c r="CE116" s="837"/>
      <c r="CF116" s="898" t="s">
        <v>121</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207291</v>
      </c>
      <c r="DH116" s="800"/>
      <c r="DI116" s="800"/>
      <c r="DJ116" s="800"/>
      <c r="DK116" s="801"/>
      <c r="DL116" s="802">
        <v>174874</v>
      </c>
      <c r="DM116" s="800"/>
      <c r="DN116" s="800"/>
      <c r="DO116" s="800"/>
      <c r="DP116" s="801"/>
      <c r="DQ116" s="802">
        <v>142458</v>
      </c>
      <c r="DR116" s="800"/>
      <c r="DS116" s="800"/>
      <c r="DT116" s="800"/>
      <c r="DU116" s="801"/>
      <c r="DV116" s="847">
        <v>2.9</v>
      </c>
      <c r="DW116" s="848"/>
      <c r="DX116" s="848"/>
      <c r="DY116" s="848"/>
      <c r="DZ116" s="849"/>
    </row>
    <row r="117" spans="1:130" s="226" customFormat="1" ht="26.25" customHeight="1" x14ac:dyDescent="0.15">
      <c r="A117" s="924" t="s">
        <v>176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1551959</v>
      </c>
      <c r="AB117" s="932"/>
      <c r="AC117" s="932"/>
      <c r="AD117" s="932"/>
      <c r="AE117" s="933"/>
      <c r="AF117" s="934">
        <v>1547078</v>
      </c>
      <c r="AG117" s="932"/>
      <c r="AH117" s="932"/>
      <c r="AI117" s="932"/>
      <c r="AJ117" s="933"/>
      <c r="AK117" s="934">
        <v>1477381</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426</v>
      </c>
      <c r="CB117" s="837"/>
      <c r="CC117" s="837"/>
      <c r="CD117" s="837"/>
      <c r="CE117" s="837"/>
      <c r="CF117" s="898" t="s">
        <v>121</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426</v>
      </c>
      <c r="DR117" s="800"/>
      <c r="DS117" s="800"/>
      <c r="DT117" s="800"/>
      <c r="DU117" s="801"/>
      <c r="DV117" s="847" t="s">
        <v>121</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297</v>
      </c>
      <c r="AG118" s="925"/>
      <c r="AH118" s="925"/>
      <c r="AI118" s="925"/>
      <c r="AJ118" s="926"/>
      <c r="AK118" s="927" t="s">
        <v>296</v>
      </c>
      <c r="AL118" s="925"/>
      <c r="AM118" s="925"/>
      <c r="AN118" s="925"/>
      <c r="AO118" s="926"/>
      <c r="AP118" s="928" t="s">
        <v>419</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450</v>
      </c>
      <c r="BR118" s="868"/>
      <c r="BS118" s="868"/>
      <c r="BT118" s="868"/>
      <c r="BU118" s="868"/>
      <c r="BV118" s="868" t="s">
        <v>450</v>
      </c>
      <c r="BW118" s="868"/>
      <c r="BX118" s="868"/>
      <c r="BY118" s="868"/>
      <c r="BZ118" s="868"/>
      <c r="CA118" s="868" t="s">
        <v>426</v>
      </c>
      <c r="CB118" s="868"/>
      <c r="CC118" s="868"/>
      <c r="CD118" s="868"/>
      <c r="CE118" s="868"/>
      <c r="CF118" s="898" t="s">
        <v>426</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426</v>
      </c>
      <c r="DH118" s="800"/>
      <c r="DI118" s="800"/>
      <c r="DJ118" s="800"/>
      <c r="DK118" s="801"/>
      <c r="DL118" s="802" t="s">
        <v>426</v>
      </c>
      <c r="DM118" s="800"/>
      <c r="DN118" s="800"/>
      <c r="DO118" s="800"/>
      <c r="DP118" s="801"/>
      <c r="DQ118" s="802" t="s">
        <v>426</v>
      </c>
      <c r="DR118" s="800"/>
      <c r="DS118" s="800"/>
      <c r="DT118" s="800"/>
      <c r="DU118" s="801"/>
      <c r="DV118" s="847" t="s">
        <v>426</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426</v>
      </c>
      <c r="AB119" s="918"/>
      <c r="AC119" s="918"/>
      <c r="AD119" s="918"/>
      <c r="AE119" s="919"/>
      <c r="AF119" s="920" t="s">
        <v>121</v>
      </c>
      <c r="AG119" s="918"/>
      <c r="AH119" s="918"/>
      <c r="AI119" s="918"/>
      <c r="AJ119" s="919"/>
      <c r="AK119" s="920" t="s">
        <v>426</v>
      </c>
      <c r="AL119" s="918"/>
      <c r="AM119" s="918"/>
      <c r="AN119" s="918"/>
      <c r="AO119" s="919"/>
      <c r="AP119" s="921" t="s">
        <v>426</v>
      </c>
      <c r="AQ119" s="922"/>
      <c r="AR119" s="922"/>
      <c r="AS119" s="922"/>
      <c r="AT119" s="923"/>
      <c r="AU119" s="961"/>
      <c r="AV119" s="962"/>
      <c r="AW119" s="962"/>
      <c r="AX119" s="962"/>
      <c r="AY119" s="962"/>
      <c r="AZ119" s="257" t="s">
        <v>176</v>
      </c>
      <c r="BA119" s="257"/>
      <c r="BB119" s="257"/>
      <c r="BC119" s="257"/>
      <c r="BD119" s="257"/>
      <c r="BE119" s="257"/>
      <c r="BF119" s="257"/>
      <c r="BG119" s="257"/>
      <c r="BH119" s="257"/>
      <c r="BI119" s="257"/>
      <c r="BJ119" s="257"/>
      <c r="BK119" s="257"/>
      <c r="BL119" s="257"/>
      <c r="BM119" s="257"/>
      <c r="BN119" s="257"/>
      <c r="BO119" s="900" t="s">
        <v>452</v>
      </c>
      <c r="BP119" s="901"/>
      <c r="BQ119" s="905">
        <v>17077361</v>
      </c>
      <c r="BR119" s="868"/>
      <c r="BS119" s="868"/>
      <c r="BT119" s="868"/>
      <c r="BU119" s="868"/>
      <c r="BV119" s="868">
        <v>16479120</v>
      </c>
      <c r="BW119" s="868"/>
      <c r="BX119" s="868"/>
      <c r="BY119" s="868"/>
      <c r="BZ119" s="868"/>
      <c r="CA119" s="868">
        <v>15929949</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13054</v>
      </c>
      <c r="DH119" s="783"/>
      <c r="DI119" s="783"/>
      <c r="DJ119" s="783"/>
      <c r="DK119" s="784"/>
      <c r="DL119" s="785">
        <v>7268</v>
      </c>
      <c r="DM119" s="783"/>
      <c r="DN119" s="783"/>
      <c r="DO119" s="783"/>
      <c r="DP119" s="784"/>
      <c r="DQ119" s="785">
        <v>3634</v>
      </c>
      <c r="DR119" s="783"/>
      <c r="DS119" s="783"/>
      <c r="DT119" s="783"/>
      <c r="DU119" s="784"/>
      <c r="DV119" s="871">
        <v>0.1</v>
      </c>
      <c r="DW119" s="872"/>
      <c r="DX119" s="872"/>
      <c r="DY119" s="872"/>
      <c r="DZ119" s="873"/>
    </row>
    <row r="120" spans="1:130" s="226" customFormat="1" ht="26.25" customHeight="1" x14ac:dyDescent="0.15">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426</v>
      </c>
      <c r="AB120" s="800"/>
      <c r="AC120" s="800"/>
      <c r="AD120" s="800"/>
      <c r="AE120" s="801"/>
      <c r="AF120" s="802" t="s">
        <v>426</v>
      </c>
      <c r="AG120" s="800"/>
      <c r="AH120" s="800"/>
      <c r="AI120" s="800"/>
      <c r="AJ120" s="801"/>
      <c r="AK120" s="802" t="s">
        <v>426</v>
      </c>
      <c r="AL120" s="800"/>
      <c r="AM120" s="800"/>
      <c r="AN120" s="800"/>
      <c r="AO120" s="801"/>
      <c r="AP120" s="847" t="s">
        <v>426</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975366</v>
      </c>
      <c r="BR120" s="865"/>
      <c r="BS120" s="865"/>
      <c r="BT120" s="865"/>
      <c r="BU120" s="865"/>
      <c r="BV120" s="865">
        <v>1089657</v>
      </c>
      <c r="BW120" s="865"/>
      <c r="BX120" s="865"/>
      <c r="BY120" s="865"/>
      <c r="BZ120" s="865"/>
      <c r="CA120" s="865">
        <v>1157028</v>
      </c>
      <c r="CB120" s="865"/>
      <c r="CC120" s="865"/>
      <c r="CD120" s="865"/>
      <c r="CE120" s="865"/>
      <c r="CF120" s="889">
        <v>23.6</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6750647</v>
      </c>
      <c r="DH120" s="865"/>
      <c r="DI120" s="865"/>
      <c r="DJ120" s="865"/>
      <c r="DK120" s="865"/>
      <c r="DL120" s="865">
        <v>6618664</v>
      </c>
      <c r="DM120" s="865"/>
      <c r="DN120" s="865"/>
      <c r="DO120" s="865"/>
      <c r="DP120" s="865"/>
      <c r="DQ120" s="865">
        <v>6501054</v>
      </c>
      <c r="DR120" s="865"/>
      <c r="DS120" s="865"/>
      <c r="DT120" s="865"/>
      <c r="DU120" s="865"/>
      <c r="DV120" s="866">
        <v>132.30000000000001</v>
      </c>
      <c r="DW120" s="866"/>
      <c r="DX120" s="866"/>
      <c r="DY120" s="866"/>
      <c r="DZ120" s="867"/>
    </row>
    <row r="121" spans="1:130" s="226" customFormat="1" ht="26.25" customHeight="1" x14ac:dyDescent="0.15">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426</v>
      </c>
      <c r="AB121" s="800"/>
      <c r="AC121" s="800"/>
      <c r="AD121" s="800"/>
      <c r="AE121" s="801"/>
      <c r="AF121" s="802" t="s">
        <v>426</v>
      </c>
      <c r="AG121" s="800"/>
      <c r="AH121" s="800"/>
      <c r="AI121" s="800"/>
      <c r="AJ121" s="801"/>
      <c r="AK121" s="802" t="s">
        <v>426</v>
      </c>
      <c r="AL121" s="800"/>
      <c r="AM121" s="800"/>
      <c r="AN121" s="800"/>
      <c r="AO121" s="801"/>
      <c r="AP121" s="847" t="s">
        <v>426</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1785958</v>
      </c>
      <c r="BR121" s="837"/>
      <c r="BS121" s="837"/>
      <c r="BT121" s="837"/>
      <c r="BU121" s="837"/>
      <c r="BV121" s="837">
        <v>1688572</v>
      </c>
      <c r="BW121" s="837"/>
      <c r="BX121" s="837"/>
      <c r="BY121" s="837"/>
      <c r="BZ121" s="837"/>
      <c r="CA121" s="837">
        <v>1655528</v>
      </c>
      <c r="CB121" s="837"/>
      <c r="CC121" s="837"/>
      <c r="CD121" s="837"/>
      <c r="CE121" s="837"/>
      <c r="CF121" s="898">
        <v>33.700000000000003</v>
      </c>
      <c r="CG121" s="899"/>
      <c r="CH121" s="899"/>
      <c r="CI121" s="899"/>
      <c r="CJ121" s="899"/>
      <c r="CK121" s="892"/>
      <c r="CL121" s="878"/>
      <c r="CM121" s="878"/>
      <c r="CN121" s="878"/>
      <c r="CO121" s="879"/>
      <c r="CP121" s="858" t="s">
        <v>460</v>
      </c>
      <c r="CQ121" s="859"/>
      <c r="CR121" s="859"/>
      <c r="CS121" s="859"/>
      <c r="CT121" s="859"/>
      <c r="CU121" s="859"/>
      <c r="CV121" s="859"/>
      <c r="CW121" s="859"/>
      <c r="CX121" s="859"/>
      <c r="CY121" s="859"/>
      <c r="CZ121" s="859"/>
      <c r="DA121" s="859"/>
      <c r="DB121" s="859"/>
      <c r="DC121" s="859"/>
      <c r="DD121" s="859"/>
      <c r="DE121" s="859"/>
      <c r="DF121" s="860"/>
      <c r="DG121" s="836">
        <v>760812</v>
      </c>
      <c r="DH121" s="837"/>
      <c r="DI121" s="837"/>
      <c r="DJ121" s="837"/>
      <c r="DK121" s="837"/>
      <c r="DL121" s="837">
        <v>715736</v>
      </c>
      <c r="DM121" s="837"/>
      <c r="DN121" s="837"/>
      <c r="DO121" s="837"/>
      <c r="DP121" s="837"/>
      <c r="DQ121" s="837">
        <v>737223</v>
      </c>
      <c r="DR121" s="837"/>
      <c r="DS121" s="837"/>
      <c r="DT121" s="837"/>
      <c r="DU121" s="837"/>
      <c r="DV121" s="814">
        <v>15</v>
      </c>
      <c r="DW121" s="814"/>
      <c r="DX121" s="814"/>
      <c r="DY121" s="814"/>
      <c r="DZ121" s="815"/>
    </row>
    <row r="122" spans="1:130" s="226" customFormat="1" ht="26.25" customHeight="1" x14ac:dyDescent="0.15">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426</v>
      </c>
      <c r="AB122" s="800"/>
      <c r="AC122" s="800"/>
      <c r="AD122" s="800"/>
      <c r="AE122" s="801"/>
      <c r="AF122" s="802" t="s">
        <v>426</v>
      </c>
      <c r="AG122" s="800"/>
      <c r="AH122" s="800"/>
      <c r="AI122" s="800"/>
      <c r="AJ122" s="801"/>
      <c r="AK122" s="802" t="s">
        <v>426</v>
      </c>
      <c r="AL122" s="800"/>
      <c r="AM122" s="800"/>
      <c r="AN122" s="800"/>
      <c r="AO122" s="801"/>
      <c r="AP122" s="847" t="s">
        <v>426</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9812590</v>
      </c>
      <c r="BR122" s="868"/>
      <c r="BS122" s="868"/>
      <c r="BT122" s="868"/>
      <c r="BU122" s="868"/>
      <c r="BV122" s="868">
        <v>9441597</v>
      </c>
      <c r="BW122" s="868"/>
      <c r="BX122" s="868"/>
      <c r="BY122" s="868"/>
      <c r="BZ122" s="868"/>
      <c r="CA122" s="868">
        <v>9136004</v>
      </c>
      <c r="CB122" s="868"/>
      <c r="CC122" s="868"/>
      <c r="CD122" s="868"/>
      <c r="CE122" s="868"/>
      <c r="CF122" s="869">
        <v>186</v>
      </c>
      <c r="CG122" s="870"/>
      <c r="CH122" s="870"/>
      <c r="CI122" s="870"/>
      <c r="CJ122" s="870"/>
      <c r="CK122" s="892"/>
      <c r="CL122" s="878"/>
      <c r="CM122" s="878"/>
      <c r="CN122" s="878"/>
      <c r="CO122" s="879"/>
      <c r="CP122" s="858" t="s">
        <v>462</v>
      </c>
      <c r="CQ122" s="859"/>
      <c r="CR122" s="859"/>
      <c r="CS122" s="859"/>
      <c r="CT122" s="859"/>
      <c r="CU122" s="859"/>
      <c r="CV122" s="859"/>
      <c r="CW122" s="859"/>
      <c r="CX122" s="859"/>
      <c r="CY122" s="859"/>
      <c r="CZ122" s="859"/>
      <c r="DA122" s="859"/>
      <c r="DB122" s="859"/>
      <c r="DC122" s="859"/>
      <c r="DD122" s="859"/>
      <c r="DE122" s="859"/>
      <c r="DF122" s="860"/>
      <c r="DG122" s="836" t="s">
        <v>426</v>
      </c>
      <c r="DH122" s="837"/>
      <c r="DI122" s="837"/>
      <c r="DJ122" s="837"/>
      <c r="DK122" s="837"/>
      <c r="DL122" s="837" t="s">
        <v>426</v>
      </c>
      <c r="DM122" s="837"/>
      <c r="DN122" s="837"/>
      <c r="DO122" s="837"/>
      <c r="DP122" s="837"/>
      <c r="DQ122" s="837" t="s">
        <v>426</v>
      </c>
      <c r="DR122" s="837"/>
      <c r="DS122" s="837"/>
      <c r="DT122" s="837"/>
      <c r="DU122" s="837"/>
      <c r="DV122" s="814" t="s">
        <v>426</v>
      </c>
      <c r="DW122" s="814"/>
      <c r="DX122" s="814"/>
      <c r="DY122" s="814"/>
      <c r="DZ122" s="815"/>
    </row>
    <row r="123" spans="1:130" s="226" customFormat="1" ht="26.25" customHeight="1" x14ac:dyDescent="0.15">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46887</v>
      </c>
      <c r="AB123" s="800"/>
      <c r="AC123" s="800"/>
      <c r="AD123" s="800"/>
      <c r="AE123" s="801"/>
      <c r="AF123" s="802">
        <v>46887</v>
      </c>
      <c r="AG123" s="800"/>
      <c r="AH123" s="800"/>
      <c r="AI123" s="800"/>
      <c r="AJ123" s="801"/>
      <c r="AK123" s="802">
        <v>32417</v>
      </c>
      <c r="AL123" s="800"/>
      <c r="AM123" s="800"/>
      <c r="AN123" s="800"/>
      <c r="AO123" s="801"/>
      <c r="AP123" s="847">
        <v>0.7</v>
      </c>
      <c r="AQ123" s="848"/>
      <c r="AR123" s="848"/>
      <c r="AS123" s="848"/>
      <c r="AT123" s="849"/>
      <c r="AU123" s="912"/>
      <c r="AV123" s="913"/>
      <c r="AW123" s="913"/>
      <c r="AX123" s="913"/>
      <c r="AY123" s="913"/>
      <c r="AZ123" s="257" t="s">
        <v>176</v>
      </c>
      <c r="BA123" s="257"/>
      <c r="BB123" s="257"/>
      <c r="BC123" s="257"/>
      <c r="BD123" s="257"/>
      <c r="BE123" s="257"/>
      <c r="BF123" s="257"/>
      <c r="BG123" s="257"/>
      <c r="BH123" s="257"/>
      <c r="BI123" s="257"/>
      <c r="BJ123" s="257"/>
      <c r="BK123" s="257"/>
      <c r="BL123" s="257"/>
      <c r="BM123" s="257"/>
      <c r="BN123" s="257"/>
      <c r="BO123" s="900" t="s">
        <v>463</v>
      </c>
      <c r="BP123" s="901"/>
      <c r="BQ123" s="855">
        <v>12573914</v>
      </c>
      <c r="BR123" s="856"/>
      <c r="BS123" s="856"/>
      <c r="BT123" s="856"/>
      <c r="BU123" s="856"/>
      <c r="BV123" s="856">
        <v>12219826</v>
      </c>
      <c r="BW123" s="856"/>
      <c r="BX123" s="856"/>
      <c r="BY123" s="856"/>
      <c r="BZ123" s="856"/>
      <c r="CA123" s="856">
        <v>11948560</v>
      </c>
      <c r="CB123" s="856"/>
      <c r="CC123" s="856"/>
      <c r="CD123" s="856"/>
      <c r="CE123" s="856"/>
      <c r="CF123" s="766"/>
      <c r="CG123" s="767"/>
      <c r="CH123" s="767"/>
      <c r="CI123" s="767"/>
      <c r="CJ123" s="857"/>
      <c r="CK123" s="892"/>
      <c r="CL123" s="878"/>
      <c r="CM123" s="878"/>
      <c r="CN123" s="878"/>
      <c r="CO123" s="879"/>
      <c r="CP123" s="858" t="s">
        <v>392</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121</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x14ac:dyDescent="0.2">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89.7</v>
      </c>
      <c r="BR124" s="854"/>
      <c r="BS124" s="854"/>
      <c r="BT124" s="854"/>
      <c r="BU124" s="854"/>
      <c r="BV124" s="854">
        <v>86.2</v>
      </c>
      <c r="BW124" s="854"/>
      <c r="BX124" s="854"/>
      <c r="BY124" s="854"/>
      <c r="BZ124" s="854"/>
      <c r="CA124" s="854">
        <v>81</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t="s">
        <v>466</v>
      </c>
      <c r="DH124" s="783"/>
      <c r="DI124" s="783"/>
      <c r="DJ124" s="783"/>
      <c r="DK124" s="784"/>
      <c r="DL124" s="785" t="s">
        <v>121</v>
      </c>
      <c r="DM124" s="783"/>
      <c r="DN124" s="783"/>
      <c r="DO124" s="783"/>
      <c r="DP124" s="784"/>
      <c r="DQ124" s="785" t="s">
        <v>467</v>
      </c>
      <c r="DR124" s="783"/>
      <c r="DS124" s="783"/>
      <c r="DT124" s="783"/>
      <c r="DU124" s="784"/>
      <c r="DV124" s="871" t="s">
        <v>121</v>
      </c>
      <c r="DW124" s="872"/>
      <c r="DX124" s="872"/>
      <c r="DY124" s="872"/>
      <c r="DZ124" s="873"/>
    </row>
    <row r="125" spans="1:130" s="226" customFormat="1" ht="26.25" customHeight="1" x14ac:dyDescent="0.15">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468</v>
      </c>
      <c r="AB125" s="800"/>
      <c r="AC125" s="800"/>
      <c r="AD125" s="800"/>
      <c r="AE125" s="801"/>
      <c r="AF125" s="802" t="s">
        <v>121</v>
      </c>
      <c r="AG125" s="800"/>
      <c r="AH125" s="800"/>
      <c r="AI125" s="800"/>
      <c r="AJ125" s="801"/>
      <c r="AK125" s="802" t="s">
        <v>121</v>
      </c>
      <c r="AL125" s="800"/>
      <c r="AM125" s="800"/>
      <c r="AN125" s="800"/>
      <c r="AO125" s="801"/>
      <c r="AP125" s="847" t="s">
        <v>469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466</v>
      </c>
      <c r="DM125" s="865"/>
      <c r="DN125" s="865"/>
      <c r="DO125" s="865"/>
      <c r="DP125" s="865"/>
      <c r="DQ125" s="865" t="s">
        <v>472</v>
      </c>
      <c r="DR125" s="865"/>
      <c r="DS125" s="865"/>
      <c r="DT125" s="865"/>
      <c r="DU125" s="865"/>
      <c r="DV125" s="866" t="s">
        <v>121</v>
      </c>
      <c r="DW125" s="866"/>
      <c r="DX125" s="866"/>
      <c r="DY125" s="866"/>
      <c r="DZ125" s="867"/>
    </row>
    <row r="126" spans="1:130" s="226" customFormat="1" ht="26.25" customHeight="1" thickBot="1" x14ac:dyDescent="0.2">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5831</v>
      </c>
      <c r="AB126" s="800"/>
      <c r="AC126" s="800"/>
      <c r="AD126" s="800"/>
      <c r="AE126" s="801"/>
      <c r="AF126" s="802">
        <v>5811</v>
      </c>
      <c r="AG126" s="800"/>
      <c r="AH126" s="800"/>
      <c r="AI126" s="800"/>
      <c r="AJ126" s="801"/>
      <c r="AK126" s="802">
        <v>3647</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121</v>
      </c>
      <c r="DM126" s="837"/>
      <c r="DN126" s="837"/>
      <c r="DO126" s="837"/>
      <c r="DP126" s="837"/>
      <c r="DQ126" s="837" t="s">
        <v>466</v>
      </c>
      <c r="DR126" s="837"/>
      <c r="DS126" s="837"/>
      <c r="DT126" s="837"/>
      <c r="DU126" s="837"/>
      <c r="DV126" s="814" t="s">
        <v>474</v>
      </c>
      <c r="DW126" s="814"/>
      <c r="DX126" s="814"/>
      <c r="DY126" s="814"/>
      <c r="DZ126" s="815"/>
    </row>
    <row r="127" spans="1:130" s="226" customFormat="1" ht="26.25" customHeight="1" x14ac:dyDescent="0.15">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5409</v>
      </c>
      <c r="AB127" s="800"/>
      <c r="AC127" s="800"/>
      <c r="AD127" s="800"/>
      <c r="AE127" s="801"/>
      <c r="AF127" s="802">
        <v>4459</v>
      </c>
      <c r="AG127" s="800"/>
      <c r="AH127" s="800"/>
      <c r="AI127" s="800"/>
      <c r="AJ127" s="801"/>
      <c r="AK127" s="802">
        <v>3542</v>
      </c>
      <c r="AL127" s="800"/>
      <c r="AM127" s="800"/>
      <c r="AN127" s="800"/>
      <c r="AO127" s="801"/>
      <c r="AP127" s="847">
        <v>0.1</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180131</v>
      </c>
      <c r="AB128" s="821"/>
      <c r="AC128" s="821"/>
      <c r="AD128" s="821"/>
      <c r="AE128" s="822"/>
      <c r="AF128" s="823">
        <v>196855</v>
      </c>
      <c r="AG128" s="821"/>
      <c r="AH128" s="821"/>
      <c r="AI128" s="821"/>
      <c r="AJ128" s="822"/>
      <c r="AK128" s="823">
        <v>159411</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467</v>
      </c>
      <c r="BG128" s="807"/>
      <c r="BH128" s="807"/>
      <c r="BI128" s="807"/>
      <c r="BJ128" s="807"/>
      <c r="BK128" s="807"/>
      <c r="BL128" s="830"/>
      <c r="BM128" s="806">
        <v>14.57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v>8570</v>
      </c>
      <c r="DH128" s="811"/>
      <c r="DI128" s="811"/>
      <c r="DJ128" s="811"/>
      <c r="DK128" s="811"/>
      <c r="DL128" s="811">
        <v>7750</v>
      </c>
      <c r="DM128" s="811"/>
      <c r="DN128" s="811"/>
      <c r="DO128" s="811"/>
      <c r="DP128" s="811"/>
      <c r="DQ128" s="811">
        <v>6930</v>
      </c>
      <c r="DR128" s="811"/>
      <c r="DS128" s="811"/>
      <c r="DT128" s="811"/>
      <c r="DU128" s="811"/>
      <c r="DV128" s="812">
        <v>0.1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5852494</v>
      </c>
      <c r="AB129" s="800"/>
      <c r="AC129" s="800"/>
      <c r="AD129" s="800"/>
      <c r="AE129" s="801"/>
      <c r="AF129" s="802">
        <v>5789618</v>
      </c>
      <c r="AG129" s="800"/>
      <c r="AH129" s="800"/>
      <c r="AI129" s="800"/>
      <c r="AJ129" s="801"/>
      <c r="AK129" s="802">
        <v>5732801</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121</v>
      </c>
      <c r="BG129" s="790"/>
      <c r="BH129" s="790"/>
      <c r="BI129" s="790"/>
      <c r="BJ129" s="790"/>
      <c r="BK129" s="790"/>
      <c r="BL129" s="791"/>
      <c r="BM129" s="789">
        <v>19.57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832762</v>
      </c>
      <c r="AB130" s="800"/>
      <c r="AC130" s="800"/>
      <c r="AD130" s="800"/>
      <c r="AE130" s="801"/>
      <c r="AF130" s="802">
        <v>853268</v>
      </c>
      <c r="AG130" s="800"/>
      <c r="AH130" s="800"/>
      <c r="AI130" s="800"/>
      <c r="AJ130" s="801"/>
      <c r="AK130" s="802">
        <v>820254</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10.3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5019732</v>
      </c>
      <c r="AB131" s="783"/>
      <c r="AC131" s="783"/>
      <c r="AD131" s="783"/>
      <c r="AE131" s="784"/>
      <c r="AF131" s="785">
        <v>4936350</v>
      </c>
      <c r="AG131" s="783"/>
      <c r="AH131" s="783"/>
      <c r="AI131" s="783"/>
      <c r="AJ131" s="784"/>
      <c r="AK131" s="785">
        <v>4912547</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v>81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10.73893985</v>
      </c>
      <c r="AB132" s="763"/>
      <c r="AC132" s="763"/>
      <c r="AD132" s="763"/>
      <c r="AE132" s="764"/>
      <c r="AF132" s="765">
        <v>10.06725617</v>
      </c>
      <c r="AG132" s="763"/>
      <c r="AH132" s="763"/>
      <c r="AI132" s="763"/>
      <c r="AJ132" s="764"/>
      <c r="AK132" s="765">
        <v>10.13152648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11.5</v>
      </c>
      <c r="AB133" s="742"/>
      <c r="AC133" s="742"/>
      <c r="AD133" s="742"/>
      <c r="AE133" s="743"/>
      <c r="AF133" s="741">
        <v>10.8</v>
      </c>
      <c r="AG133" s="742"/>
      <c r="AH133" s="742"/>
      <c r="AI133" s="742"/>
      <c r="AJ133" s="743"/>
      <c r="AK133" s="741">
        <v>10.3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SSYcnjAf5eBHvQKv52dFjg2IElLFvXB1PuJXNWHuYXqs6X20IwCuVeKirt9fJ/vou/DTFmjxwAk9eydMUBWEA==" saltValue="V8oo1ihfJhCPpgIaAxDy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4"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T7R+c4twIc1TZIQKl9tSfEhawSLJZMLxPuiXmYqxnGIcmA++Zq84JgURmac0dsRwbLWBRvyscS1LmsxnEzVEA==" saltValue="4Z+LccaHw6RDOy0XC9Z8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w/HOtkCbTyP7sg/ORLBDzfS+zkGoJg/bU95BhAA+hZjjr/16dVl7VXGZq2IHZ7mxCWjBlEBZLaUQ8nr6w2BSA==" saltValue="UrjkAEt8nL0ZtjsChIhv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1593202</v>
      </c>
      <c r="AP9" s="292">
        <v>82815</v>
      </c>
      <c r="AQ9" s="293">
        <v>79889</v>
      </c>
      <c r="AR9" s="294">
        <v>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136822</v>
      </c>
      <c r="AP10" s="295">
        <v>7112</v>
      </c>
      <c r="AQ10" s="296">
        <v>8108</v>
      </c>
      <c r="AR10" s="297">
        <v>-12.3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421779</v>
      </c>
      <c r="AP11" s="295">
        <v>21924</v>
      </c>
      <c r="AQ11" s="296">
        <v>12080</v>
      </c>
      <c r="AR11" s="297">
        <v>81.5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v>1100</v>
      </c>
      <c r="AP12" s="295">
        <v>57</v>
      </c>
      <c r="AQ12" s="296">
        <v>646</v>
      </c>
      <c r="AR12" s="297">
        <v>-91.2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508</v>
      </c>
      <c r="AP13" s="295" t="s">
        <v>508</v>
      </c>
      <c r="AQ13" s="296">
        <v>5</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88936</v>
      </c>
      <c r="AP14" s="295">
        <v>4623</v>
      </c>
      <c r="AQ14" s="296">
        <v>3864</v>
      </c>
      <c r="AR14" s="297">
        <v>19.600000000000001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150</v>
      </c>
      <c r="AP15" s="295">
        <v>8</v>
      </c>
      <c r="AQ15" s="296">
        <v>1710</v>
      </c>
      <c r="AR15" s="297">
        <v>-99.5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-132349</v>
      </c>
      <c r="AP16" s="295">
        <v>-6880</v>
      </c>
      <c r="AQ16" s="296">
        <v>-7653</v>
      </c>
      <c r="AR16" s="297">
        <v>-10.1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176</v>
      </c>
      <c r="AL17" s="1172"/>
      <c r="AM17" s="1172"/>
      <c r="AN17" s="1173"/>
      <c r="AO17" s="295">
        <v>2109640</v>
      </c>
      <c r="AP17" s="295">
        <v>109660</v>
      </c>
      <c r="AQ17" s="296">
        <v>98649</v>
      </c>
      <c r="AR17" s="297">
        <v>11.2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8.84</v>
      </c>
      <c r="AP21" s="308">
        <v>9.08</v>
      </c>
      <c r="AQ21" s="309">
        <v>-0.24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98.4</v>
      </c>
      <c r="AP22" s="313">
        <v>97.3</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791068</v>
      </c>
      <c r="AP32" s="322">
        <v>41120</v>
      </c>
      <c r="AQ32" s="323">
        <v>48423</v>
      </c>
      <c r="AR32" s="324">
        <v>-15.1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508</v>
      </c>
      <c r="AP34" s="322" t="s">
        <v>508</v>
      </c>
      <c r="AQ34" s="323">
        <v>13</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558521</v>
      </c>
      <c r="AP35" s="322">
        <v>29032</v>
      </c>
      <c r="AQ35" s="323">
        <v>14651</v>
      </c>
      <c r="AR35" s="324">
        <v>98.2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88149</v>
      </c>
      <c r="AP36" s="322">
        <v>4582</v>
      </c>
      <c r="AQ36" s="323">
        <v>3601</v>
      </c>
      <c r="AR36" s="324">
        <v>27.2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v>39606</v>
      </c>
      <c r="AP37" s="322">
        <v>2059</v>
      </c>
      <c r="AQ37" s="323">
        <v>938</v>
      </c>
      <c r="AR37" s="324">
        <v>119.5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v>37</v>
      </c>
      <c r="AP38" s="325">
        <v>2</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v>-159411</v>
      </c>
      <c r="AP39" s="322">
        <v>-8286</v>
      </c>
      <c r="AQ39" s="323">
        <v>-3765</v>
      </c>
      <c r="AR39" s="324">
        <v>120.1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-820254</v>
      </c>
      <c r="AP40" s="322">
        <v>-42637</v>
      </c>
      <c r="AQ40" s="323">
        <v>-44033</v>
      </c>
      <c r="AR40" s="324">
        <v>-3.2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497716</v>
      </c>
      <c r="AP41" s="322">
        <v>25872</v>
      </c>
      <c r="AQ41" s="323">
        <v>19832</v>
      </c>
      <c r="AR41" s="324">
        <v>30.5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343825</v>
      </c>
      <c r="AN51" s="344">
        <v>16806</v>
      </c>
      <c r="AO51" s="345">
        <v>55.4</v>
      </c>
      <c r="AP51" s="346">
        <v>53270</v>
      </c>
      <c r="AQ51" s="347">
        <v>13.8</v>
      </c>
      <c r="AR51" s="348">
        <v>41.6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298112</v>
      </c>
      <c r="AN52" s="352">
        <v>14571</v>
      </c>
      <c r="AO52" s="353">
        <v>46.2</v>
      </c>
      <c r="AP52" s="354">
        <v>24316</v>
      </c>
      <c r="AQ52" s="355">
        <v>0.8</v>
      </c>
      <c r="AR52" s="356">
        <v>45.4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316306</v>
      </c>
      <c r="AN53" s="344">
        <v>15696</v>
      </c>
      <c r="AO53" s="345">
        <v>-6.6</v>
      </c>
      <c r="AP53" s="346">
        <v>53292</v>
      </c>
      <c r="AQ53" s="347">
        <v>0</v>
      </c>
      <c r="AR53" s="348">
        <v>-6.6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222613</v>
      </c>
      <c r="AN54" s="352">
        <v>11047</v>
      </c>
      <c r="AO54" s="353">
        <v>-24.2</v>
      </c>
      <c r="AP54" s="354">
        <v>28900</v>
      </c>
      <c r="AQ54" s="355">
        <v>18.899999999999999</v>
      </c>
      <c r="AR54" s="356">
        <v>-43.1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596764</v>
      </c>
      <c r="AN55" s="344">
        <v>30020</v>
      </c>
      <c r="AO55" s="345">
        <v>91.3</v>
      </c>
      <c r="AP55" s="346">
        <v>69469</v>
      </c>
      <c r="AQ55" s="347">
        <v>30.4</v>
      </c>
      <c r="AR55" s="348">
        <v>60.9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364798</v>
      </c>
      <c r="AN56" s="352">
        <v>18351</v>
      </c>
      <c r="AO56" s="353">
        <v>66.099999999999994</v>
      </c>
      <c r="AP56" s="354">
        <v>38215</v>
      </c>
      <c r="AQ56" s="355">
        <v>32.200000000000003</v>
      </c>
      <c r="AR56" s="356">
        <v>33.9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390195</v>
      </c>
      <c r="AN57" s="344">
        <v>19891</v>
      </c>
      <c r="AO57" s="345">
        <v>-33.700000000000003</v>
      </c>
      <c r="AP57" s="346">
        <v>67293</v>
      </c>
      <c r="AQ57" s="347">
        <v>-3.1</v>
      </c>
      <c r="AR57" s="348">
        <v>-30.6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109778</v>
      </c>
      <c r="AN58" s="352">
        <v>5596</v>
      </c>
      <c r="AO58" s="353">
        <v>-69.5</v>
      </c>
      <c r="AP58" s="354">
        <v>35076</v>
      </c>
      <c r="AQ58" s="355">
        <v>-8.1999999999999993</v>
      </c>
      <c r="AR58" s="356">
        <v>-61.3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290899</v>
      </c>
      <c r="AN59" s="344">
        <v>15121</v>
      </c>
      <c r="AO59" s="345">
        <v>-24</v>
      </c>
      <c r="AP59" s="346">
        <v>67343</v>
      </c>
      <c r="AQ59" s="347">
        <v>0.1</v>
      </c>
      <c r="AR59" s="348">
        <v>-24.1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151425</v>
      </c>
      <c r="AN60" s="352">
        <v>7871</v>
      </c>
      <c r="AO60" s="353">
        <v>40.700000000000003</v>
      </c>
      <c r="AP60" s="354">
        <v>32865</v>
      </c>
      <c r="AQ60" s="355">
        <v>-6.3</v>
      </c>
      <c r="AR60" s="356">
        <v>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387598</v>
      </c>
      <c r="AN61" s="359">
        <v>19507</v>
      </c>
      <c r="AO61" s="360">
        <v>16.5</v>
      </c>
      <c r="AP61" s="361">
        <v>62133</v>
      </c>
      <c r="AQ61" s="362">
        <v>8.1999999999999993</v>
      </c>
      <c r="AR61" s="348">
        <v>8.3000000000000007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229345</v>
      </c>
      <c r="AN62" s="352">
        <v>11487</v>
      </c>
      <c r="AO62" s="353">
        <v>11.9</v>
      </c>
      <c r="AP62" s="354">
        <v>31874</v>
      </c>
      <c r="AQ62" s="355">
        <v>7.5</v>
      </c>
      <c r="AR62" s="356">
        <v>4.4000000000000004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dcOBRQqj3DVR+f01QJanudGkfH0C5OqfqNJFRMa8oCvrk31L+8enUQyPoLNWuxI7+u54vbkiqXFlWsdZdEqlw==" saltValue="LkOrJDDmiAfUCzL6GMFm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9"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VqmVOD22itSOE86TJv8yePspBfDgDmoyFAdMLAt9wiu7QsglcGTUHEqalbmR6DUfKo5dUCQONUjcxNPq227kg==" saltValue="crReC9r3d4AcuNPRl58mW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OtuLAiBhOUJ2HE4pyH2HeoQenFwF9poJ6le9q0k8JvAImQQOkFc3M+r3QI414EVCktxYSfiukHslLX8rSgvA==" saltValue="jLAJVkJV+Zrn/Gf3meP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8.8699999999999992</v>
      </c>
      <c r="G47" s="12">
        <v>7.33</v>
      </c>
      <c r="H47" s="12">
        <v>7.71</v>
      </c>
      <c r="I47" s="12">
        <v>9</v>
      </c>
      <c r="J47" s="13">
        <v>9.09</v>
      </c>
    </row>
    <row r="48" spans="2:10" ht="57.75" customHeight="1" x14ac:dyDescent="0.15">
      <c r="B48" s="14"/>
      <c r="C48" s="1176" t="s">
        <v>4</v>
      </c>
      <c r="D48" s="1176"/>
      <c r="E48" s="1177"/>
      <c r="F48" s="15">
        <v>5.23</v>
      </c>
      <c r="G48" s="16">
        <v>5.1100000000000003</v>
      </c>
      <c r="H48" s="16">
        <v>5.13</v>
      </c>
      <c r="I48" s="16">
        <v>5.22</v>
      </c>
      <c r="J48" s="17">
        <v>2.63</v>
      </c>
    </row>
    <row r="49" spans="2:10" ht="57.75" customHeight="1" thickBot="1" x14ac:dyDescent="0.2">
      <c r="B49" s="18"/>
      <c r="C49" s="1178" t="s">
        <v>5</v>
      </c>
      <c r="D49" s="1178"/>
      <c r="E49" s="1179"/>
      <c r="F49" s="19" t="s">
        <v>555</v>
      </c>
      <c r="G49" s="20" t="s">
        <v>556</v>
      </c>
      <c r="H49" s="20">
        <v>0.62</v>
      </c>
      <c r="I49" s="20">
        <v>1.25</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ywpsXC6ACiKMcDwm37yH6lylph1F7PBPQjsQS0tfXICJdCboNAIeiU4849bhV6CBbcZUAu5pHqq93U4N0zMQ==" saltValue="I49ZaZrLSO2Zi19bKFir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abek</cp:lastModifiedBy>
  <cp:lastPrinted>2019-03-08T02:20:35Z</cp:lastPrinted>
  <dcterms:created xsi:type="dcterms:W3CDTF">2019-02-14T01:02:01Z</dcterms:created>
  <dcterms:modified xsi:type="dcterms:W3CDTF">2019-10-28T13:50:40Z</dcterms:modified>
  <cp:category/>
</cp:coreProperties>
</file>