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BUNSYO19\suidou\☆☆☆フォルダ整理用【工事中】\08　通知・調査\【経営比較分析表】\R5（R4決算）\300 アップロード\"/>
    </mc:Choice>
  </mc:AlternateContent>
  <xr:revisionPtr revIDLastSave="0" documentId="13_ncr:1_{2E8DB7E6-2816-458B-AF19-B0B4B64ECD76}" xr6:coauthVersionLast="46" xr6:coauthVersionMax="46" xr10:uidLastSave="{00000000-0000-0000-0000-000000000000}"/>
  <workbookProtection workbookAlgorithmName="SHA-512" workbookHashValue="jz0PhpvpxpnBV23WpjtlSHFMF3IeHIiJ7FlGmh+grZ+oUgDmuitcwmdVxFUVF0rz8B6WKauDgpEO1eV30Ilt4Q==" workbookSaltValue="etKEOtBhkyu6FhmcRKq8f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<sst xmlns="http://schemas.openxmlformats.org/spreadsheetml/2006/main" count="228" uniqueCount="115">
  <si>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</si>
  <si>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</si>
  <si>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</si>
  <si>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</si>
  <si>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</si>
  <si>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</si>
  <si>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</si>
  <si>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</si>
  <si>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</si>
  <si>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</si>
  <si>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</si>
  <si>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</si>
  <si>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</si>
  <si>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</si>
  <si>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</si>
  <si>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</si>
  <si>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</si>
  <si>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</si>
  <si>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</si>
  <si>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</si>
  <si>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</si>
  <si>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</si>
  <si>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</si>
  <si>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</si>
  <si>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</si>
  <si>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</si>
  <si>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</si>
  <si>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</si>
  <si>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</si>
  <si>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</si>
  <si>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</si>
  <si>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</si>
  <si>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</si>
  <si>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</si>
  <si>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</si>
  <si>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</si>
  <si>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</si>
  <si>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</si>
  <si>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</si>
  <si>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</si>
  <si>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</si>
  <si>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</si>
  <si>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</si>
  <si>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</si>
  <si>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</si>
  <si>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</si>
  <si>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</si>
  <si>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</si>
  <si>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</si>
  <si>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</si>
  <si>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</si>
  <si>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</si>
  <si>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</si>
  <si>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</si>
  <si>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</si>
  <si>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</si>
  <si>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</si>
  <si>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</si>
  <si>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</si>
  <si>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</si>
  <si>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</si>
  <si>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</si>
  <si>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</si>
  <si>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</si>
  <si>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</si>
  <si>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</si>
  <si>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</si>
  <si>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</si>
  <si>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</si>
  <si>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</si>
  <si>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</si>
  <si>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</si>
  <si>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</si>
  <si>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</si>
  <si>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</si>
  <si>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</si>
  <si>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</si>
  <si>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</si>
  <si>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</si>
  <si>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</si>
  <si>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</si>
  <si>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</si>
  <si>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</si>
  <si>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</si>
  <si>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</si>
  <si>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</si>
  <si>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</si>
  <si>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</si>
  <si>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</si>
  <si>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</si>
  <si>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</si>
  <si>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</si>
  <si>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</si>
  <si>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余市町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</si>
  <si>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</si>
  <si>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</si>
  <si>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</si>
  <si>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</si>
  <si>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</si>
  <si>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</si>
  <si>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</si>
  <si>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</si>
  <si>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</si>
  <si>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</si>
  <si>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</si>
  <si>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</si>
  <si>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</si>
  <si>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</si>
  <si>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</si>
  <si>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</si>
  <si>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</si>
  <si>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</si>
  <si>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給水人口の減少による料金収入の減少が予想される中、将来に渡って安定的に事業を行うため、アセットマネジメントの手法により、水道事業の見える化を進め、施設更新における需要状況と優先度を把握し、必要に応じてダウンサイジングや施設の統廃合を行うなど、投資の効率化と維持管理費の削減に取り組み、なお不足する財源の確保については、料金体系の見直しを視野に入れて事業運営を行います。
 また、企業債の償還金と減価償却費との間に構造的に生じる資金不足については、資本費平準化債の積極的な活用により、世代間による負担の公平を確保します。</t>
    <phoneticPr fontId="4"/>
  </si>
  <si>
    <t xml:space="preserve"> ①有形固定資産減価償却率については、全国平均や類似団体と比較して高くはありませんが、上昇傾向となっています。昭和50年代までに急速に整備された管路が耐用年数を迎えており、近年の管路更新率が低いことから、老朽管路の延長が増加しています。
　管路更新にあたっては、重要給水施設への管路耐震化を優先したうえで、更新需要と財政収支について中長期的な視点で計画し事業を進めます。</t>
    <phoneticPr fontId="4"/>
  </si>
  <si>
    <t>　①経常収支比率について、100％を下回る結果となっています。これは、旧朝日浄水場の解体に伴う資産減耗費の増加及び物価高騰の影響により、営業費用が大幅に増加したことが主な要因です。また、営業費用の増加は⑥給水原価の上昇にも影響しています。
　また、前年度繰越利益剰余金を上回る当年度純損失を計上したことで当年度未処理欠損金が発生しており、②累積欠損金比率が0%を超えています。経年の状況を踏まえながら、経営改善をはかる必要があります。
　③流動比率は前年度より微増となっています。
　④企業債残高対給水収益比率が上昇、⑤料金回収率が低下していますが、これは新型コロナウイルス感染症対応地方創生臨時交付金事業として、官公庁を除く全使用者の基本料金を2か月分減額したことによる給水収益の減少が主な要因です。
　⑦施設利用率及び⑧有収率は前年度より低下しています。引き続き計画的な管路更新と併せた漏水調査等により、有収率向上の対策に取り組みます。</t>
    <rPh sb="2" eb="8">
      <t>ケイジョウシュウシヒリツ</t>
    </rPh>
    <rPh sb="21" eb="23">
      <t>ケッカ</t>
    </rPh>
    <rPh sb="53" eb="55">
      <t>ゾウカ</t>
    </rPh>
    <rPh sb="62" eb="64">
      <t>エイキョウ</t>
    </rPh>
    <rPh sb="73" eb="75">
      <t>オオハバ</t>
    </rPh>
    <rPh sb="83" eb="84">
      <t>オモ</t>
    </rPh>
    <rPh sb="85" eb="87">
      <t>ヨウイン</t>
    </rPh>
    <rPh sb="111" eb="113">
      <t>エイキョウ</t>
    </rPh>
    <rPh sb="124" eb="127">
      <t>ゼンネンド</t>
    </rPh>
    <rPh sb="127" eb="134">
      <t>クリコシリエキジョウヨキン</t>
    </rPh>
    <rPh sb="135" eb="137">
      <t>ウワマワ</t>
    </rPh>
    <rPh sb="145" eb="147">
      <t>ケイジョウ</t>
    </rPh>
    <rPh sb="152" eb="161">
      <t>トウネンドミショリケッソンキン</t>
    </rPh>
    <rPh sb="162" eb="164">
      <t>ハッセイ</t>
    </rPh>
    <rPh sb="170" eb="177">
      <t>ルイセキケッソンキンヒリツ</t>
    </rPh>
    <rPh sb="181" eb="182">
      <t>コ</t>
    </rPh>
    <rPh sb="188" eb="190">
      <t>ケイネン</t>
    </rPh>
    <rPh sb="191" eb="193">
      <t>ジョウキョウ</t>
    </rPh>
    <rPh sb="194" eb="195">
      <t>フ</t>
    </rPh>
    <rPh sb="201" eb="205">
      <t>ケイエイカイゼン</t>
    </rPh>
    <rPh sb="209" eb="211">
      <t>ヒツヨウ</t>
    </rPh>
    <rPh sb="220" eb="224">
      <t>リュウドウヒリツ</t>
    </rPh>
    <rPh sb="225" eb="228">
      <t>ゼンネンド</t>
    </rPh>
    <rPh sb="230" eb="232">
      <t>ビゾウ</t>
    </rPh>
    <rPh sb="328" eb="329">
      <t>ガク</t>
    </rPh>
    <rPh sb="344" eb="345">
      <t>オモ</t>
    </rPh>
    <rPh sb="346" eb="348">
      <t>ヨウイン</t>
    </rPh>
    <rPh sb="358" eb="359">
      <t>オヨ</t>
    </rPh>
    <rPh sb="370" eb="372">
      <t>テイカ</t>
    </rPh>
    <rPh sb="378" eb="379">
      <t>ヒ</t>
    </rPh>
    <rPh sb="380" eb="381">
      <t>ツヅ</t>
    </rPh>
    <rPh sb="403" eb="406">
      <t>ユウシュウリツ</t>
    </rPh>
    <rPh sb="406" eb="40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</si>
</sst>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1.02</c:v>
                </c:pt>
                <c:pt idx="1">
                  <c:v>1.37</c:v>
                </c:pt>
                <c:pt idx="2">
                  <c:v>1.44</c:v>
                </c:pt>
                <c:pt idx="3">
                  <c:v>1</c:v>
                </c:pt>
                <c:pt idx="4">
                  <c:v>1.1599999999999999</c:v>
                </c:pt>
              </c:numCache>
            </c:numRef>
          </c:val>
          <c:extLst>
            <c:ext xmlns:c16="http://schemas.microsoft.com/office/drawing/2014/chart" uri="{C3380CC4-5D6E-409C-BE32-E72D297353CC}">
              <c16:uniqueId val="{00000000-B815-4D63-AD5E-B2433AB756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B815-4D63-AD5E-B2433AB756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63.1</c:v>
                </c:pt>
                <c:pt idx="1">
                  <c:v>64.17</c:v>
                </c:pt>
                <c:pt idx="2">
                  <c:v>64.5</c:v>
                </c:pt>
                <c:pt idx="3">
                  <c:v>65.989999999999995</c:v>
                </c:pt>
                <c:pt idx="4">
                  <c:v>64.92</c:v>
                </c:pt>
              </c:numCache>
            </c:numRef>
          </c:val>
          <c:extLst>
            <c:ext xmlns:c16="http://schemas.microsoft.com/office/drawing/2014/chart" uri="{C3380CC4-5D6E-409C-BE32-E72D297353CC}">
              <c16:uniqueId val="{00000000-06A0-4AE0-9E5A-97BDD10B0DE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6A0-4AE0-9E5A-97BDD10B0DE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86.85</c:v>
                </c:pt>
                <c:pt idx="1">
                  <c:v>84.38</c:v>
                </c:pt>
                <c:pt idx="2">
                  <c:v>83.41</c:v>
                </c:pt>
                <c:pt idx="3">
                  <c:v>84.22</c:v>
                </c:pt>
                <c:pt idx="4">
                  <c:v>83.68</c:v>
                </c:pt>
              </c:numCache>
            </c:numRef>
          </c:val>
          <c:extLst>
            <c:ext xmlns:c16="http://schemas.microsoft.com/office/drawing/2014/chart" uri="{C3380CC4-5D6E-409C-BE32-E72D297353CC}">
              <c16:uniqueId val="{00000000-FE6A-4D48-A38C-D6490AE240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FE6A-4D48-A38C-D6490AE240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102.61</c:v>
                </c:pt>
                <c:pt idx="1">
                  <c:v>103.68</c:v>
                </c:pt>
                <c:pt idx="2">
                  <c:v>100.03</c:v>
                </c:pt>
                <c:pt idx="3">
                  <c:v>106.18</c:v>
                </c:pt>
                <c:pt idx="4">
                  <c:v>83.42</c:v>
                </c:pt>
              </c:numCache>
            </c:numRef>
          </c:val>
          <c:extLst>
            <c:ext xmlns:c16="http://schemas.microsoft.com/office/drawing/2014/chart" uri="{C3380CC4-5D6E-409C-BE32-E72D297353CC}">
              <c16:uniqueId val="{00000000-A2F2-46D6-AD0A-1657810C61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2F2-46D6-AD0A-1657810C61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38.51</c:v>
                </c:pt>
                <c:pt idx="1">
                  <c:v>39.99</c:v>
                </c:pt>
                <c:pt idx="2">
                  <c:v>41.38</c:v>
                </c:pt>
                <c:pt idx="3">
                  <c:v>42.95</c:v>
                </c:pt>
                <c:pt idx="4">
                  <c:v>43.61</c:v>
                </c:pt>
              </c:numCache>
            </c:numRef>
          </c:val>
          <c:extLst>
            <c:ext xmlns:c16="http://schemas.microsoft.com/office/drawing/2014/chart" uri="{C3380CC4-5D6E-409C-BE32-E72D297353CC}">
              <c16:uniqueId val="{00000000-43FB-4766-9D03-5061067F69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43FB-4766-9D03-5061067F69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7.81</c:v>
                </c:pt>
                <c:pt idx="1">
                  <c:v>9.93</c:v>
                </c:pt>
                <c:pt idx="2">
                  <c:v>10.34</c:v>
                </c:pt>
                <c:pt idx="3">
                  <c:v>11.59</c:v>
                </c:pt>
                <c:pt idx="4">
                  <c:v>12.81</c:v>
                </c:pt>
              </c:numCache>
            </c:numRef>
          </c:val>
          <c:extLst>
            <c:ext xmlns:c16="http://schemas.microsoft.com/office/drawing/2014/chart" uri="{C3380CC4-5D6E-409C-BE32-E72D297353CC}">
              <c16:uniqueId val="{00000000-9B2E-4993-BEEB-BE71043C54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9B2E-4993-BEEB-BE71043C54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7.05</c:v>
                </c:pt>
              </c:numCache>
            </c:numRef>
          </c:val>
          <c:extLst>
            <c:ext xmlns:c16="http://schemas.microsoft.com/office/drawing/2014/chart" uri="{C3380CC4-5D6E-409C-BE32-E72D297353CC}">
              <c16:uniqueId val="{00000000-EC62-46AE-A5A6-22DF5761F1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EC62-46AE-A5A6-22DF5761F1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85.1</c:v>
                </c:pt>
                <c:pt idx="1">
                  <c:v>89.55</c:v>
                </c:pt>
                <c:pt idx="2">
                  <c:v>94.09</c:v>
                </c:pt>
                <c:pt idx="3">
                  <c:v>107.82</c:v>
                </c:pt>
                <c:pt idx="4">
                  <c:v>110.21</c:v>
                </c:pt>
              </c:numCache>
            </c:numRef>
          </c:val>
          <c:extLst>
            <c:ext xmlns:c16="http://schemas.microsoft.com/office/drawing/2014/chart" uri="{C3380CC4-5D6E-409C-BE32-E72D297353CC}">
              <c16:uniqueId val="{00000000-E4F2-4FB9-A322-82F12B582A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E4F2-4FB9-A322-82F12B582A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1000.58</c:v>
                </c:pt>
                <c:pt idx="1">
                  <c:v>1010.68</c:v>
                </c:pt>
                <c:pt idx="2">
                  <c:v>1018</c:v>
                </c:pt>
                <c:pt idx="3">
                  <c:v>970.52</c:v>
                </c:pt>
                <c:pt idx="4">
                  <c:v>1065.3900000000001</c:v>
                </c:pt>
              </c:numCache>
            </c:numRef>
          </c:val>
          <c:extLst>
            <c:ext xmlns:c16="http://schemas.microsoft.com/office/drawing/2014/chart" uri="{C3380CC4-5D6E-409C-BE32-E72D297353CC}">
              <c16:uniqueId val="{00000000-24EF-4C14-920E-82AE9BD62B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24EF-4C14-920E-82AE9BD62B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81.180000000000007</c:v>
                </c:pt>
                <c:pt idx="1">
                  <c:v>81.5</c:v>
                </c:pt>
                <c:pt idx="2">
                  <c:v>84.89</c:v>
                </c:pt>
                <c:pt idx="3">
                  <c:v>91.08</c:v>
                </c:pt>
                <c:pt idx="4">
                  <c:v>63.87</c:v>
                </c:pt>
              </c:numCache>
            </c:numRef>
          </c:val>
          <c:extLst>
            <c:ext xmlns:c16="http://schemas.microsoft.com/office/drawing/2014/chart" uri="{C3380CC4-5D6E-409C-BE32-E72D297353CC}">
              <c16:uniqueId val="{00000000-020E-4BB1-9025-108A4FE1D9A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020E-4BB1-9025-108A4FE1D9A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327.35000000000002</c:v>
                </c:pt>
                <c:pt idx="1">
                  <c:v>324.76</c:v>
                </c:pt>
                <c:pt idx="2">
                  <c:v>308.77</c:v>
                </c:pt>
                <c:pt idx="3">
                  <c:v>287.8</c:v>
                </c:pt>
                <c:pt idx="4">
                  <c:v>383.13</c:v>
                </c:pt>
              </c:numCache>
            </c:numRef>
          </c:val>
          <c:extLst>
            <c:ext xmlns:c16="http://schemas.microsoft.com/office/drawing/2014/chart" uri="{C3380CC4-5D6E-409C-BE32-E72D297353CC}">
              <c16:uniqueId val="{00000000-F1A7-4E14-AE2B-0425A7FE1EB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F1A7-4E14-AE2B-0425A7FE1EB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余市町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17561</v>
      </c>
      <c r="AM8" s="66"/>
      <c r="AN8" s="66"/>
      <c r="AO8" s="66"/>
      <c r="AP8" s="66"/>
      <c r="AQ8" s="66"/>
      <c r="AR8" s="66"/>
      <c r="AS8" s="66"/>
      <c r="AT8" s="37">
        <f>データ!$S$6</f>
        <v>140.59</v>
      </c>
      <c r="AU8" s="38"/>
      <c r="AV8" s="38"/>
      <c r="AW8" s="38"/>
      <c r="AX8" s="38"/>
      <c r="AY8" s="38"/>
      <c r="AZ8" s="38"/>
      <c r="BA8" s="38"/>
      <c r="BB8" s="55">
        <f>データ!$T$6</f>
        <v>124.91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37.71</v>
      </c>
      <c r="J10" s="38"/>
      <c r="K10" s="38"/>
      <c r="L10" s="38"/>
      <c r="M10" s="38"/>
      <c r="N10" s="38"/>
      <c r="O10" s="65"/>
      <c r="P10" s="55">
        <f>データ!$P$6</f>
        <v>98.1</v>
      </c>
      <c r="Q10" s="55"/>
      <c r="R10" s="55"/>
      <c r="S10" s="55"/>
      <c r="T10" s="55"/>
      <c r="U10" s="55"/>
      <c r="V10" s="55"/>
      <c r="W10" s="66">
        <f>データ!$Q$6</f>
        <v>5336</v>
      </c>
      <c r="X10" s="66"/>
      <c r="Y10" s="66"/>
      <c r="Z10" s="66"/>
      <c r="AA10" s="66"/>
      <c r="AB10" s="66"/>
      <c r="AC10" s="66"/>
      <c r="AD10" s="2"/>
      <c r="AE10" s="2"/>
      <c r="AF10" s="2"/>
      <c r="AG10" s="2"/>
      <c r="AH10" s="2"/>
      <c r="AI10" s="2"/>
      <c r="AJ10" s="2"/>
      <c r="AK10" s="2"/>
      <c r="AL10" s="66">
        <f>データ!$U$6</f>
        <v>17009</v>
      </c>
      <c r="AM10" s="66"/>
      <c r="AN10" s="66"/>
      <c r="AO10" s="66"/>
      <c r="AP10" s="66"/>
      <c r="AQ10" s="66"/>
      <c r="AR10" s="66"/>
      <c r="AS10" s="66"/>
      <c r="AT10" s="37">
        <f>データ!$V$6</f>
        <v>34.369999999999997</v>
      </c>
      <c r="AU10" s="38"/>
      <c r="AV10" s="38"/>
      <c r="AW10" s="38"/>
      <c r="AX10" s="38"/>
      <c r="AY10" s="38"/>
      <c r="AZ10" s="38"/>
      <c r="BA10" s="38"/>
      <c r="BB10" s="55">
        <f>データ!$W$6</f>
        <v>494.88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8qAKCPVyU56m8sDFrZM8aWdwrooB24vhIYkI5jxS61h2ZKro+H9MnCEbWJ0GkH3icr5CKXn5w0zSEStKOXb7w==" saltValue="9GSGAHDkg0fMYUPp63vOK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14087</v>
      </c>
      <c r="D6" s="20">
        <f t="shared" si="3"/>
        <v>46</v>
      </c>
      <c r="E6" s="20">
        <f t="shared" si="3"/>
        <v>1</v>
      </c>
      <c r="F6" s="20">
        <f t="shared" si="3"/>
        <v>0</v>
      </c>
      <c r="G6" s="20">
        <f t="shared" si="3"/>
        <v>1</v>
      </c>
      <c r="H6" s="20" t="str">
        <f t="shared" si="3"/>
        <v>北海道　余市町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37.71</v>
      </c>
      <c r="P6" s="21">
        <f t="shared" si="3"/>
        <v>98.1</v>
      </c>
      <c r="Q6" s="21">
        <f t="shared" si="3"/>
        <v>5336</v>
      </c>
      <c r="R6" s="21">
        <f t="shared" si="3"/>
        <v>17561</v>
      </c>
      <c r="S6" s="21">
        <f t="shared" si="3"/>
        <v>140.59</v>
      </c>
      <c r="T6" s="21">
        <f t="shared" si="3"/>
        <v>124.91</v>
      </c>
      <c r="U6" s="21">
        <f t="shared" si="3"/>
        <v>17009</v>
      </c>
      <c r="V6" s="21">
        <f t="shared" si="3"/>
        <v>34.369999999999997</v>
      </c>
      <c r="W6" s="21">
        <f t="shared" si="3"/>
        <v>494.88</v>
      </c>
      <c r="X6" s="22">
        <f>IF(X7="",NA(),X7)</f>
        <v>102.61</v>
      </c>
      <c r="Y6" s="22">
        <f t="shared" ref="Y6:AG6" si="4">IF(Y7="",NA(),Y7)</f>
        <v>103.68</v>
      </c>
      <c r="Z6" s="22">
        <f t="shared" si="4"/>
        <v>100.03</v>
      </c>
      <c r="AA6" s="22">
        <f t="shared" si="4"/>
        <v>106.18</v>
      </c>
      <c r="AB6" s="22">
        <f t="shared" si="4"/>
        <v>83.42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2">
        <f t="shared" si="5"/>
        <v>7.05</v>
      </c>
      <c r="AN6" s="22">
        <f t="shared" si="5"/>
        <v>3.16</v>
      </c>
      <c r="AO6" s="22">
        <f t="shared" si="5"/>
        <v>3.59</v>
      </c>
      <c r="AP6" s="22">
        <f t="shared" si="5"/>
        <v>3.98</v>
      </c>
      <c r="AQ6" s="22">
        <f t="shared" si="5"/>
        <v>6.02</v>
      </c>
      <c r="AR6" s="22">
        <f t="shared" si="5"/>
        <v>7.78</v>
      </c>
      <c r="AS6" s="21" t="str">
        <f>IF(AS7="","",IF(AS7="-","【-】","【"&amp;SUBSTITUTE(TEXT(AS7,"#,##0.00"),"-","△")&amp;"】"))</f>
        <v>【1.34】</v>
      </c>
      <c r="AT6" s="22">
        <f>IF(AT7="",NA(),AT7)</f>
        <v>85.1</v>
      </c>
      <c r="AU6" s="22">
        <f t="shared" ref="AU6:BC6" si="6">IF(AU7="",NA(),AU7)</f>
        <v>89.55</v>
      </c>
      <c r="AV6" s="22">
        <f t="shared" si="6"/>
        <v>94.09</v>
      </c>
      <c r="AW6" s="22">
        <f t="shared" si="6"/>
        <v>107.82</v>
      </c>
      <c r="AX6" s="22">
        <f t="shared" si="6"/>
        <v>110.21</v>
      </c>
      <c r="AY6" s="22">
        <f t="shared" si="6"/>
        <v>369.69</v>
      </c>
      <c r="AZ6" s="22">
        <f t="shared" si="6"/>
        <v>379.08</v>
      </c>
      <c r="BA6" s="22">
        <f t="shared" si="6"/>
        <v>367.55</v>
      </c>
      <c r="BB6" s="22">
        <f t="shared" si="6"/>
        <v>378.56</v>
      </c>
      <c r="BC6" s="22">
        <f t="shared" si="6"/>
        <v>364.46</v>
      </c>
      <c r="BD6" s="21" t="str">
        <f>IF(BD7="","",IF(BD7="-","【-】","【"&amp;SUBSTITUTE(TEXT(BD7,"#,##0.00"),"-","△")&amp;"】"))</f>
        <v>【252.29】</v>
      </c>
      <c r="BE6" s="22">
        <f>IF(BE7="",NA(),BE7)</f>
        <v>1000.58</v>
      </c>
      <c r="BF6" s="22">
        <f t="shared" ref="BF6:BN6" si="7">IF(BF7="",NA(),BF7)</f>
        <v>1010.68</v>
      </c>
      <c r="BG6" s="22">
        <f t="shared" si="7"/>
        <v>1018</v>
      </c>
      <c r="BH6" s="22">
        <f t="shared" si="7"/>
        <v>970.52</v>
      </c>
      <c r="BI6" s="22">
        <f t="shared" si="7"/>
        <v>1065.3900000000001</v>
      </c>
      <c r="BJ6" s="22">
        <f t="shared" si="7"/>
        <v>402.99</v>
      </c>
      <c r="BK6" s="22">
        <f t="shared" si="7"/>
        <v>398.98</v>
      </c>
      <c r="BL6" s="22">
        <f t="shared" si="7"/>
        <v>418.68</v>
      </c>
      <c r="BM6" s="22">
        <f t="shared" si="7"/>
        <v>395.68</v>
      </c>
      <c r="BN6" s="22">
        <f t="shared" si="7"/>
        <v>403.72</v>
      </c>
      <c r="BO6" s="21" t="str">
        <f>IF(BO7="","",IF(BO7="-","【-】","【"&amp;SUBSTITUTE(TEXT(BO7,"#,##0.00"),"-","△")&amp;"】"))</f>
        <v>【268.07】</v>
      </c>
      <c r="BP6" s="22">
        <f>IF(BP7="",NA(),BP7)</f>
        <v>81.180000000000007</v>
      </c>
      <c r="BQ6" s="22">
        <f t="shared" ref="BQ6:BY6" si="8">IF(BQ7="",NA(),BQ7)</f>
        <v>81.5</v>
      </c>
      <c r="BR6" s="22">
        <f t="shared" si="8"/>
        <v>84.89</v>
      </c>
      <c r="BS6" s="22">
        <f t="shared" si="8"/>
        <v>91.08</v>
      </c>
      <c r="BT6" s="22">
        <f t="shared" si="8"/>
        <v>63.87</v>
      </c>
      <c r="BU6" s="22">
        <f t="shared" si="8"/>
        <v>98.66</v>
      </c>
      <c r="BV6" s="22">
        <f t="shared" si="8"/>
        <v>98.64</v>
      </c>
      <c r="BW6" s="22">
        <f t="shared" si="8"/>
        <v>94.78</v>
      </c>
      <c r="BX6" s="22">
        <f t="shared" si="8"/>
        <v>97.59</v>
      </c>
      <c r="BY6" s="22">
        <f t="shared" si="8"/>
        <v>92.17</v>
      </c>
      <c r="BZ6" s="21" t="str">
        <f>IF(BZ7="","",IF(BZ7="-","【-】","【"&amp;SUBSTITUTE(TEXT(BZ7,"#,##0.00"),"-","△")&amp;"】"))</f>
        <v>【97.47】</v>
      </c>
      <c r="CA6" s="22">
        <f>IF(CA7="",NA(),CA7)</f>
        <v>327.35000000000002</v>
      </c>
      <c r="CB6" s="22">
        <f t="shared" ref="CB6:CJ6" si="9">IF(CB7="",NA(),CB7)</f>
        <v>324.76</v>
      </c>
      <c r="CC6" s="22">
        <f t="shared" si="9"/>
        <v>308.77</v>
      </c>
      <c r="CD6" s="22">
        <f t="shared" si="9"/>
        <v>287.8</v>
      </c>
      <c r="CE6" s="22">
        <f t="shared" si="9"/>
        <v>383.13</v>
      </c>
      <c r="CF6" s="22">
        <f t="shared" si="9"/>
        <v>178.59</v>
      </c>
      <c r="CG6" s="22">
        <f t="shared" si="9"/>
        <v>178.92</v>
      </c>
      <c r="CH6" s="22">
        <f t="shared" si="9"/>
        <v>181.3</v>
      </c>
      <c r="CI6" s="22">
        <f t="shared" si="9"/>
        <v>181.71</v>
      </c>
      <c r="CJ6" s="22">
        <f t="shared" si="9"/>
        <v>188.51</v>
      </c>
      <c r="CK6" s="21" t="str">
        <f>IF(CK7="","",IF(CK7="-","【-】","【"&amp;SUBSTITUTE(TEXT(CK7,"#,##0.00"),"-","△")&amp;"】"))</f>
        <v>【174.75】</v>
      </c>
      <c r="CL6" s="22">
        <f>IF(CL7="",NA(),CL7)</f>
        <v>63.1</v>
      </c>
      <c r="CM6" s="22">
        <f t="shared" ref="CM6:CU6" si="10">IF(CM7="",NA(),CM7)</f>
        <v>64.17</v>
      </c>
      <c r="CN6" s="22">
        <f t="shared" si="10"/>
        <v>64.5</v>
      </c>
      <c r="CO6" s="22">
        <f t="shared" si="10"/>
        <v>65.989999999999995</v>
      </c>
      <c r="CP6" s="22">
        <f t="shared" si="10"/>
        <v>64.92</v>
      </c>
      <c r="CQ6" s="22">
        <f t="shared" si="10"/>
        <v>55.03</v>
      </c>
      <c r="CR6" s="22">
        <f t="shared" si="10"/>
        <v>55.14</v>
      </c>
      <c r="CS6" s="22">
        <f t="shared" si="10"/>
        <v>55.89</v>
      </c>
      <c r="CT6" s="22">
        <f t="shared" si="10"/>
        <v>55.72</v>
      </c>
      <c r="CU6" s="22">
        <f t="shared" si="10"/>
        <v>55.31</v>
      </c>
      <c r="CV6" s="21" t="str">
        <f>IF(CV7="","",IF(CV7="-","【-】","【"&amp;SUBSTITUTE(TEXT(CV7,"#,##0.00"),"-","△")&amp;"】"))</f>
        <v>【59.97】</v>
      </c>
      <c r="CW6" s="22">
        <f>IF(CW7="",NA(),CW7)</f>
        <v>86.85</v>
      </c>
      <c r="CX6" s="22">
        <f t="shared" ref="CX6:DF6" si="11">IF(CX7="",NA(),CX7)</f>
        <v>84.38</v>
      </c>
      <c r="CY6" s="22">
        <f t="shared" si="11"/>
        <v>83.41</v>
      </c>
      <c r="CZ6" s="22">
        <f t="shared" si="11"/>
        <v>84.22</v>
      </c>
      <c r="DA6" s="22">
        <f t="shared" si="11"/>
        <v>83.68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38.51</v>
      </c>
      <c r="DI6" s="22">
        <f t="shared" ref="DI6:DQ6" si="12">IF(DI7="",NA(),DI7)</f>
        <v>39.99</v>
      </c>
      <c r="DJ6" s="22">
        <f t="shared" si="12"/>
        <v>41.38</v>
      </c>
      <c r="DK6" s="22">
        <f t="shared" si="12"/>
        <v>42.95</v>
      </c>
      <c r="DL6" s="22">
        <f t="shared" si="12"/>
        <v>43.61</v>
      </c>
      <c r="DM6" s="22">
        <f t="shared" si="12"/>
        <v>48.87</v>
      </c>
      <c r="DN6" s="22">
        <f t="shared" si="12"/>
        <v>49.92</v>
      </c>
      <c r="DO6" s="22">
        <f t="shared" si="12"/>
        <v>50.63</v>
      </c>
      <c r="DP6" s="22">
        <f t="shared" si="12"/>
        <v>51.29</v>
      </c>
      <c r="DQ6" s="22">
        <f t="shared" si="12"/>
        <v>52.2</v>
      </c>
      <c r="DR6" s="21" t="str">
        <f>IF(DR7="","",IF(DR7="-","【-】","【"&amp;SUBSTITUTE(TEXT(DR7,"#,##0.00"),"-","△")&amp;"】"))</f>
        <v>【51.51】</v>
      </c>
      <c r="DS6" s="22">
        <f>IF(DS7="",NA(),DS7)</f>
        <v>7.81</v>
      </c>
      <c r="DT6" s="22">
        <f t="shared" ref="DT6:EB6" si="13">IF(DT7="",NA(),DT7)</f>
        <v>9.93</v>
      </c>
      <c r="DU6" s="22">
        <f t="shared" si="13"/>
        <v>10.34</v>
      </c>
      <c r="DV6" s="22">
        <f t="shared" si="13"/>
        <v>11.59</v>
      </c>
      <c r="DW6" s="22">
        <f t="shared" si="13"/>
        <v>12.81</v>
      </c>
      <c r="DX6" s="22">
        <f t="shared" si="13"/>
        <v>14.85</v>
      </c>
      <c r="DY6" s="22">
        <f t="shared" si="13"/>
        <v>16.88</v>
      </c>
      <c r="DZ6" s="22">
        <f t="shared" si="13"/>
        <v>18.28</v>
      </c>
      <c r="EA6" s="22">
        <f t="shared" si="13"/>
        <v>19.61</v>
      </c>
      <c r="EB6" s="22">
        <f t="shared" si="13"/>
        <v>20.73</v>
      </c>
      <c r="EC6" s="21" t="str">
        <f>IF(EC7="","",IF(EC7="-","【-】","【"&amp;SUBSTITUTE(TEXT(EC7,"#,##0.00"),"-","△")&amp;"】"))</f>
        <v>【23.75】</v>
      </c>
      <c r="ED6" s="22">
        <f>IF(ED7="",NA(),ED7)</f>
        <v>1.02</v>
      </c>
      <c r="EE6" s="22">
        <f t="shared" ref="EE6:EM6" si="14">IF(EE7="",NA(),EE7)</f>
        <v>1.37</v>
      </c>
      <c r="EF6" s="22">
        <f t="shared" si="14"/>
        <v>1.44</v>
      </c>
      <c r="EG6" s="22">
        <f t="shared" si="14"/>
        <v>1</v>
      </c>
      <c r="EH6" s="22">
        <f t="shared" si="14"/>
        <v>1.1599999999999999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14087</v>
      </c>
      <c r="D7" s="24">
        <v>46</v>
      </c>
      <c r="E7" s="24">
        <v>1</v>
      </c>
      <c r="F7" s="24">
        <v>0</v>
      </c>
      <c r="G7" s="24">
        <v>1</v>
      </c>
      <c r="H7" s="24" t="s">
        <v>93</v>
      </c>
      <c r="I7" s="24" t="s">
        <v>94</v>
      </c>
      <c r="J7" s="24" t="s">
        <v>95</v>
      </c>
      <c r="K7" s="24" t="s">
        <v>96</v>
      </c>
      <c r="L7" s="24" t="s">
        <v>97</v>
      </c>
      <c r="M7" s="24" t="s">
        <v>98</v>
      </c>
      <c r="N7" s="25" t="s">
        <v>99</v>
      </c>
      <c r="O7" s="25">
        <v>37.71</v>
      </c>
      <c r="P7" s="25">
        <v>98.1</v>
      </c>
      <c r="Q7" s="25">
        <v>5336</v>
      </c>
      <c r="R7" s="25">
        <v>17561</v>
      </c>
      <c r="S7" s="25">
        <v>140.59</v>
      </c>
      <c r="T7" s="25">
        <v>124.91</v>
      </c>
      <c r="U7" s="25">
        <v>17009</v>
      </c>
      <c r="V7" s="25">
        <v>34.369999999999997</v>
      </c>
      <c r="W7" s="25">
        <v>494.88</v>
      </c>
      <c r="X7" s="25">
        <v>102.61</v>
      </c>
      <c r="Y7" s="25">
        <v>103.68</v>
      </c>
      <c r="Z7" s="25">
        <v>100.03</v>
      </c>
      <c r="AA7" s="25">
        <v>106.18</v>
      </c>
      <c r="AB7" s="25">
        <v>83.42</v>
      </c>
      <c r="AC7" s="25">
        <v>108.87</v>
      </c>
      <c r="AD7" s="25">
        <v>108.61</v>
      </c>
      <c r="AE7" s="25">
        <v>108.35</v>
      </c>
      <c r="AF7" s="25">
        <v>108.84</v>
      </c>
      <c r="AG7" s="25">
        <v>105.92</v>
      </c>
      <c r="AH7" s="25">
        <v>108.7</v>
      </c>
      <c r="AI7" s="25">
        <v>0</v>
      </c>
      <c r="AJ7" s="25">
        <v>0</v>
      </c>
      <c r="AK7" s="25">
        <v>0</v>
      </c>
      <c r="AL7" s="25">
        <v>0</v>
      </c>
      <c r="AM7" s="25">
        <v>7.05</v>
      </c>
      <c r="AN7" s="25">
        <v>3.16</v>
      </c>
      <c r="AO7" s="25">
        <v>3.59</v>
      </c>
      <c r="AP7" s="25">
        <v>3.98</v>
      </c>
      <c r="AQ7" s="25">
        <v>6.02</v>
      </c>
      <c r="AR7" s="25">
        <v>7.78</v>
      </c>
      <c r="AS7" s="25">
        <v>1.34</v>
      </c>
      <c r="AT7" s="25">
        <v>85.1</v>
      </c>
      <c r="AU7" s="25">
        <v>89.55</v>
      </c>
      <c r="AV7" s="25">
        <v>94.09</v>
      </c>
      <c r="AW7" s="25">
        <v>107.82</v>
      </c>
      <c r="AX7" s="25">
        <v>110.21</v>
      </c>
      <c r="AY7" s="25">
        <v>369.69</v>
      </c>
      <c r="AZ7" s="25">
        <v>379.08</v>
      </c>
      <c r="BA7" s="25">
        <v>367.55</v>
      </c>
      <c r="BB7" s="25">
        <v>378.56</v>
      </c>
      <c r="BC7" s="25">
        <v>364.46</v>
      </c>
      <c r="BD7" s="25">
        <v>252.29</v>
      </c>
      <c r="BE7" s="25">
        <v>1000.58</v>
      </c>
      <c r="BF7" s="25">
        <v>1010.68</v>
      </c>
      <c r="BG7" s="25">
        <v>1018</v>
      </c>
      <c r="BH7" s="25">
        <v>970.52</v>
      </c>
      <c r="BI7" s="25">
        <v>1065.3900000000001</v>
      </c>
      <c r="BJ7" s="25">
        <v>402.99</v>
      </c>
      <c r="BK7" s="25">
        <v>398.98</v>
      </c>
      <c r="BL7" s="25">
        <v>418.68</v>
      </c>
      <c r="BM7" s="25">
        <v>395.68</v>
      </c>
      <c r="BN7" s="25">
        <v>403.72</v>
      </c>
      <c r="BO7" s="25">
        <v>268.07</v>
      </c>
      <c r="BP7" s="25">
        <v>81.180000000000007</v>
      </c>
      <c r="BQ7" s="25">
        <v>81.5</v>
      </c>
      <c r="BR7" s="25">
        <v>84.89</v>
      </c>
      <c r="BS7" s="25">
        <v>91.08</v>
      </c>
      <c r="BT7" s="25">
        <v>63.87</v>
      </c>
      <c r="BU7" s="25">
        <v>98.66</v>
      </c>
      <c r="BV7" s="25">
        <v>98.64</v>
      </c>
      <c r="BW7" s="25">
        <v>94.78</v>
      </c>
      <c r="BX7" s="25">
        <v>97.59</v>
      </c>
      <c r="BY7" s="25">
        <v>92.17</v>
      </c>
      <c r="BZ7" s="25">
        <v>97.47</v>
      </c>
      <c r="CA7" s="25">
        <v>327.35000000000002</v>
      </c>
      <c r="CB7" s="25">
        <v>324.76</v>
      </c>
      <c r="CC7" s="25">
        <v>308.77</v>
      </c>
      <c r="CD7" s="25">
        <v>287.8</v>
      </c>
      <c r="CE7" s="25">
        <v>383.13</v>
      </c>
      <c r="CF7" s="25">
        <v>178.59</v>
      </c>
      <c r="CG7" s="25">
        <v>178.92</v>
      </c>
      <c r="CH7" s="25">
        <v>181.3</v>
      </c>
      <c r="CI7" s="25">
        <v>181.71</v>
      </c>
      <c r="CJ7" s="25">
        <v>188.51</v>
      </c>
      <c r="CK7" s="25">
        <v>174.75</v>
      </c>
      <c r="CL7" s="25">
        <v>63.1</v>
      </c>
      <c r="CM7" s="25">
        <v>64.17</v>
      </c>
      <c r="CN7" s="25">
        <v>64.5</v>
      </c>
      <c r="CO7" s="25">
        <v>65.989999999999995</v>
      </c>
      <c r="CP7" s="25">
        <v>64.92</v>
      </c>
      <c r="CQ7" s="25">
        <v>55.03</v>
      </c>
      <c r="CR7" s="25">
        <v>55.14</v>
      </c>
      <c r="CS7" s="25">
        <v>55.89</v>
      </c>
      <c r="CT7" s="25">
        <v>55.72</v>
      </c>
      <c r="CU7" s="25">
        <v>55.31</v>
      </c>
      <c r="CV7" s="25">
        <v>59.97</v>
      </c>
      <c r="CW7" s="25">
        <v>86.85</v>
      </c>
      <c r="CX7" s="25">
        <v>84.38</v>
      </c>
      <c r="CY7" s="25">
        <v>83.41</v>
      </c>
      <c r="CZ7" s="25">
        <v>84.22</v>
      </c>
      <c r="DA7" s="25">
        <v>83.68</v>
      </c>
      <c r="DB7" s="25">
        <v>81.900000000000006</v>
      </c>
      <c r="DC7" s="25">
        <v>81.39</v>
      </c>
      <c r="DD7" s="25">
        <v>81.27</v>
      </c>
      <c r="DE7" s="25">
        <v>81.260000000000005</v>
      </c>
      <c r="DF7" s="25">
        <v>80.36</v>
      </c>
      <c r="DG7" s="25">
        <v>89.76</v>
      </c>
      <c r="DH7" s="25">
        <v>38.51</v>
      </c>
      <c r="DI7" s="25">
        <v>39.99</v>
      </c>
      <c r="DJ7" s="25">
        <v>41.38</v>
      </c>
      <c r="DK7" s="25">
        <v>42.95</v>
      </c>
      <c r="DL7" s="25">
        <v>43.61</v>
      </c>
      <c r="DM7" s="25">
        <v>48.87</v>
      </c>
      <c r="DN7" s="25">
        <v>49.92</v>
      </c>
      <c r="DO7" s="25">
        <v>50.63</v>
      </c>
      <c r="DP7" s="25">
        <v>51.29</v>
      </c>
      <c r="DQ7" s="25">
        <v>52.2</v>
      </c>
      <c r="DR7" s="25">
        <v>51.51</v>
      </c>
      <c r="DS7" s="25">
        <v>7.81</v>
      </c>
      <c r="DT7" s="25">
        <v>9.93</v>
      </c>
      <c r="DU7" s="25">
        <v>10.34</v>
      </c>
      <c r="DV7" s="25">
        <v>11.59</v>
      </c>
      <c r="DW7" s="25">
        <v>12.81</v>
      </c>
      <c r="DX7" s="25">
        <v>14.85</v>
      </c>
      <c r="DY7" s="25">
        <v>16.88</v>
      </c>
      <c r="DZ7" s="25">
        <v>18.28</v>
      </c>
      <c r="EA7" s="25">
        <v>19.61</v>
      </c>
      <c r="EB7" s="25">
        <v>20.73</v>
      </c>
      <c r="EC7" s="25">
        <v>23.75</v>
      </c>
      <c r="ED7" s="25">
        <v>1.02</v>
      </c>
      <c r="EE7" s="25">
        <v>1.37</v>
      </c>
      <c r="EF7" s="25">
        <v>1.44</v>
      </c>
      <c r="EG7" s="25">
        <v>1</v>
      </c>
      <c r="EH7" s="25">
        <v>1.1599999999999999</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2024-03-01T00:21:31Z</cp:lastPrinted>
  <dcterms:created xsi:type="dcterms:W3CDTF">2023-12-05T00:46:59Z</dcterms:created>
  <dcterms:modified xsi:type="dcterms:W3CDTF">2024-03-01T00:21:40Z</dcterms:modified>
  <cp:category/>
</cp:coreProperties>
</file>